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645" yWindow="60" windowWidth="7830" windowHeight="8010" activeTab="1"/>
  </bookViews>
  <sheets>
    <sheet name="Комп. разв" sheetId="1" r:id="rId1"/>
    <sheet name="ФКГС" sheetId="6" r:id="rId2"/>
    <sheet name="Переселение" sheetId="4" r:id="rId3"/>
    <sheet name="Наркомания" sheetId="5" r:id="rId4"/>
  </sheets>
  <definedNames>
    <definedName name="_xlnm.Print_Area" localSheetId="0">'Комп. разв'!$A$1:$S$104</definedName>
    <definedName name="_xlnm.Print_Area" localSheetId="3">Наркомания!$A$1:$S$34</definedName>
    <definedName name="_xlnm.Print_Area" localSheetId="2">Переселение!$A$1:$S$34</definedName>
    <definedName name="_xlnm.Print_Area" localSheetId="1">ФКГС!$A$1:$S$37</definedName>
  </definedNames>
  <calcPr calcId="125725"/>
</workbook>
</file>

<file path=xl/calcChain.xml><?xml version="1.0" encoding="utf-8"?>
<calcChain xmlns="http://schemas.openxmlformats.org/spreadsheetml/2006/main">
  <c r="M33" i="1"/>
  <c r="O33"/>
  <c r="M88"/>
  <c r="M20" i="6"/>
  <c r="P21" l="1"/>
  <c r="M21"/>
  <c r="M60" i="1"/>
  <c r="H60"/>
  <c r="C33"/>
  <c r="F20"/>
  <c r="F21" s="1"/>
  <c r="C60"/>
  <c r="Q27"/>
  <c r="P27"/>
  <c r="O27"/>
  <c r="N27"/>
  <c r="M27"/>
  <c r="L27"/>
  <c r="K27"/>
  <c r="J27"/>
  <c r="I27"/>
  <c r="H27"/>
  <c r="G27"/>
  <c r="F27"/>
  <c r="E27"/>
  <c r="D27"/>
  <c r="C27"/>
  <c r="Q24"/>
  <c r="P24"/>
  <c r="O24"/>
  <c r="N24"/>
  <c r="M24"/>
  <c r="L24"/>
  <c r="K24"/>
  <c r="J24"/>
  <c r="I24"/>
  <c r="H24"/>
  <c r="G24"/>
  <c r="F24"/>
  <c r="E24"/>
  <c r="D24"/>
  <c r="C24"/>
  <c r="C21"/>
  <c r="Q21"/>
  <c r="P21"/>
  <c r="O21"/>
  <c r="N21"/>
  <c r="M21"/>
  <c r="L21"/>
  <c r="K21"/>
  <c r="J21"/>
  <c r="I21"/>
  <c r="H21"/>
  <c r="G21"/>
  <c r="G34" s="1"/>
  <c r="E21"/>
  <c r="D21"/>
  <c r="D18"/>
  <c r="D34" s="1"/>
  <c r="E18"/>
  <c r="G18"/>
  <c r="H18"/>
  <c r="I18"/>
  <c r="J18"/>
  <c r="K18"/>
  <c r="L18"/>
  <c r="L34" s="1"/>
  <c r="M18"/>
  <c r="N18"/>
  <c r="O18"/>
  <c r="P18"/>
  <c r="Q18"/>
  <c r="C18"/>
  <c r="D33"/>
  <c r="E33"/>
  <c r="F33"/>
  <c r="G33"/>
  <c r="H33"/>
  <c r="I33"/>
  <c r="I34" s="1"/>
  <c r="J33"/>
  <c r="J34" s="1"/>
  <c r="K33"/>
  <c r="L33"/>
  <c r="N33"/>
  <c r="Q33"/>
  <c r="Q34" l="1"/>
  <c r="E34"/>
  <c r="P34"/>
  <c r="O34"/>
  <c r="N34"/>
  <c r="K34"/>
  <c r="H34"/>
  <c r="C34"/>
  <c r="H49"/>
  <c r="S20"/>
  <c r="F17"/>
  <c r="F18" s="1"/>
  <c r="F34" s="1"/>
  <c r="D18" i="6"/>
  <c r="E18"/>
  <c r="F18"/>
  <c r="G18"/>
  <c r="H18"/>
  <c r="H22" s="1"/>
  <c r="I18"/>
  <c r="I22" s="1"/>
  <c r="J18"/>
  <c r="K18"/>
  <c r="L18"/>
  <c r="L22" s="1"/>
  <c r="M18"/>
  <c r="M22" s="1"/>
  <c r="N18"/>
  <c r="O18"/>
  <c r="P18"/>
  <c r="Q18"/>
  <c r="C18"/>
  <c r="S17"/>
  <c r="Q22"/>
  <c r="Q21"/>
  <c r="O21"/>
  <c r="N21"/>
  <c r="L21"/>
  <c r="K21"/>
  <c r="K22" s="1"/>
  <c r="J21"/>
  <c r="I21"/>
  <c r="H21"/>
  <c r="G21"/>
  <c r="G22" s="1"/>
  <c r="F21"/>
  <c r="E21"/>
  <c r="D21"/>
  <c r="D22" s="1"/>
  <c r="C21"/>
  <c r="C22" s="1"/>
  <c r="S20"/>
  <c r="S16"/>
  <c r="N18" i="5"/>
  <c r="J18"/>
  <c r="Q17"/>
  <c r="Q18" s="1"/>
  <c r="P17"/>
  <c r="P18" s="1"/>
  <c r="O17"/>
  <c r="O18" s="1"/>
  <c r="N17"/>
  <c r="M17"/>
  <c r="M18" s="1"/>
  <c r="S18" s="1"/>
  <c r="L17"/>
  <c r="L18" s="1"/>
  <c r="K17"/>
  <c r="K18" s="1"/>
  <c r="J17"/>
  <c r="I17"/>
  <c r="I18" s="1"/>
  <c r="H17"/>
  <c r="H18" s="1"/>
  <c r="G17"/>
  <c r="G18" s="1"/>
  <c r="F17"/>
  <c r="F18" s="1"/>
  <c r="E17"/>
  <c r="E18" s="1"/>
  <c r="D17"/>
  <c r="D18" s="1"/>
  <c r="C17"/>
  <c r="C18" s="1"/>
  <c r="S16"/>
  <c r="D18" i="4"/>
  <c r="E18"/>
  <c r="F18"/>
  <c r="G18"/>
  <c r="H18"/>
  <c r="I18"/>
  <c r="J18"/>
  <c r="K18"/>
  <c r="L18"/>
  <c r="M18"/>
  <c r="N18"/>
  <c r="O18"/>
  <c r="P18"/>
  <c r="Q18"/>
  <c r="C18"/>
  <c r="D17"/>
  <c r="E17"/>
  <c r="F17"/>
  <c r="G17"/>
  <c r="H17"/>
  <c r="I17"/>
  <c r="J17"/>
  <c r="K17"/>
  <c r="L17"/>
  <c r="M17"/>
  <c r="N17"/>
  <c r="O17"/>
  <c r="P17"/>
  <c r="Q17"/>
  <c r="C17"/>
  <c r="S16"/>
  <c r="S85" i="1"/>
  <c r="S82"/>
  <c r="S77"/>
  <c r="S74"/>
  <c r="S71"/>
  <c r="S68"/>
  <c r="S63"/>
  <c r="S60"/>
  <c r="S54"/>
  <c r="S53"/>
  <c r="S48"/>
  <c r="S47"/>
  <c r="S46"/>
  <c r="S44"/>
  <c r="S45"/>
  <c r="S43"/>
  <c r="S42"/>
  <c r="S38"/>
  <c r="S39"/>
  <c r="S37"/>
  <c r="S30"/>
  <c r="S31"/>
  <c r="S32"/>
  <c r="S29"/>
  <c r="S26"/>
  <c r="S23"/>
  <c r="S17"/>
  <c r="Q86"/>
  <c r="P86"/>
  <c r="O86"/>
  <c r="N86"/>
  <c r="M86"/>
  <c r="L86"/>
  <c r="K86"/>
  <c r="J86"/>
  <c r="I86"/>
  <c r="H86"/>
  <c r="G86"/>
  <c r="F86"/>
  <c r="E86"/>
  <c r="D86"/>
  <c r="C86"/>
  <c r="Q83"/>
  <c r="P83"/>
  <c r="O83"/>
  <c r="N83"/>
  <c r="M83"/>
  <c r="L83"/>
  <c r="K83"/>
  <c r="J83"/>
  <c r="I83"/>
  <c r="H83"/>
  <c r="G83"/>
  <c r="F83"/>
  <c r="E83"/>
  <c r="D83"/>
  <c r="C83"/>
  <c r="Q78"/>
  <c r="P78"/>
  <c r="O78"/>
  <c r="N78"/>
  <c r="M78"/>
  <c r="L78"/>
  <c r="K78"/>
  <c r="J78"/>
  <c r="I78"/>
  <c r="H78"/>
  <c r="G78"/>
  <c r="F78"/>
  <c r="E78"/>
  <c r="D78"/>
  <c r="C78"/>
  <c r="Q75"/>
  <c r="P75"/>
  <c r="O75"/>
  <c r="N75"/>
  <c r="M75"/>
  <c r="L75"/>
  <c r="K75"/>
  <c r="J75"/>
  <c r="I75"/>
  <c r="H75"/>
  <c r="G75"/>
  <c r="F75"/>
  <c r="E75"/>
  <c r="D75"/>
  <c r="C75"/>
  <c r="Q72"/>
  <c r="P72"/>
  <c r="O72"/>
  <c r="N72"/>
  <c r="M72"/>
  <c r="L72"/>
  <c r="K72"/>
  <c r="J72"/>
  <c r="I72"/>
  <c r="H72"/>
  <c r="G72"/>
  <c r="F72"/>
  <c r="E72"/>
  <c r="D72"/>
  <c r="C72"/>
  <c r="Q69"/>
  <c r="P69"/>
  <c r="O69"/>
  <c r="N69"/>
  <c r="M69"/>
  <c r="L69"/>
  <c r="K69"/>
  <c r="J69"/>
  <c r="I69"/>
  <c r="H69"/>
  <c r="G69"/>
  <c r="F69"/>
  <c r="E69"/>
  <c r="D69"/>
  <c r="C69"/>
  <c r="Q64"/>
  <c r="P64"/>
  <c r="O64"/>
  <c r="N64"/>
  <c r="L64"/>
  <c r="K64"/>
  <c r="J64"/>
  <c r="I64"/>
  <c r="H64"/>
  <c r="G64"/>
  <c r="F64"/>
  <c r="E64"/>
  <c r="D64"/>
  <c r="M64"/>
  <c r="C64"/>
  <c r="Q61"/>
  <c r="P61"/>
  <c r="O61"/>
  <c r="N61"/>
  <c r="L61"/>
  <c r="K61"/>
  <c r="J61"/>
  <c r="I61"/>
  <c r="H61"/>
  <c r="G61"/>
  <c r="F61"/>
  <c r="E61"/>
  <c r="D61"/>
  <c r="C61"/>
  <c r="M61"/>
  <c r="M58"/>
  <c r="C58"/>
  <c r="Q58"/>
  <c r="P58"/>
  <c r="O58"/>
  <c r="N58"/>
  <c r="L58"/>
  <c r="K58"/>
  <c r="J58"/>
  <c r="I58"/>
  <c r="H58"/>
  <c r="G58"/>
  <c r="F58"/>
  <c r="E58"/>
  <c r="D58"/>
  <c r="D55"/>
  <c r="E55"/>
  <c r="F55"/>
  <c r="G55"/>
  <c r="H55"/>
  <c r="I55"/>
  <c r="J55"/>
  <c r="K55"/>
  <c r="L55"/>
  <c r="M55"/>
  <c r="N55"/>
  <c r="O55"/>
  <c r="P55"/>
  <c r="Q55"/>
  <c r="C55"/>
  <c r="C49"/>
  <c r="D49"/>
  <c r="E49"/>
  <c r="F49"/>
  <c r="G49"/>
  <c r="I49"/>
  <c r="J49"/>
  <c r="K49"/>
  <c r="L49"/>
  <c r="M49"/>
  <c r="N49"/>
  <c r="O49"/>
  <c r="P49"/>
  <c r="Q49"/>
  <c r="D40"/>
  <c r="E40"/>
  <c r="F40"/>
  <c r="G40"/>
  <c r="H40"/>
  <c r="I40"/>
  <c r="J40"/>
  <c r="K40"/>
  <c r="L40"/>
  <c r="M40"/>
  <c r="N40"/>
  <c r="O40"/>
  <c r="P40"/>
  <c r="Q40"/>
  <c r="C40"/>
  <c r="O22" i="6" l="1"/>
  <c r="N22"/>
  <c r="P22"/>
  <c r="F22"/>
  <c r="J22"/>
  <c r="E22"/>
  <c r="S22"/>
  <c r="E87" i="1"/>
  <c r="I87"/>
  <c r="M87"/>
  <c r="Q87"/>
  <c r="S57"/>
  <c r="C87"/>
  <c r="G87"/>
  <c r="K87"/>
  <c r="O87"/>
  <c r="S34"/>
  <c r="D87"/>
  <c r="H87"/>
  <c r="L87"/>
  <c r="P87"/>
  <c r="E79"/>
  <c r="I79"/>
  <c r="M79"/>
  <c r="Q79"/>
  <c r="F87"/>
  <c r="J87"/>
  <c r="N87"/>
  <c r="F79"/>
  <c r="J79"/>
  <c r="N79"/>
  <c r="G79"/>
  <c r="K79"/>
  <c r="O79"/>
  <c r="D79"/>
  <c r="H79"/>
  <c r="L79"/>
  <c r="P79"/>
  <c r="C79"/>
  <c r="Q65"/>
  <c r="I65"/>
  <c r="C65"/>
  <c r="P65"/>
  <c r="L65"/>
  <c r="H65"/>
  <c r="D65"/>
  <c r="N65"/>
  <c r="J65"/>
  <c r="O65"/>
  <c r="K65"/>
  <c r="G65"/>
  <c r="M65"/>
  <c r="E65"/>
  <c r="L50"/>
  <c r="F65"/>
  <c r="F50"/>
  <c r="Q50"/>
  <c r="C50"/>
  <c r="N50"/>
  <c r="J50"/>
  <c r="P50"/>
  <c r="H50"/>
  <c r="D50"/>
  <c r="M50"/>
  <c r="I50"/>
  <c r="E50"/>
  <c r="O50"/>
  <c r="K50"/>
  <c r="G50"/>
  <c r="S65" l="1"/>
  <c r="S79"/>
  <c r="S18" i="4"/>
  <c r="N88" i="1"/>
  <c r="I88"/>
  <c r="S50"/>
  <c r="J88"/>
  <c r="G88"/>
  <c r="P88"/>
  <c r="Q88"/>
  <c r="O88"/>
  <c r="C88"/>
  <c r="L88"/>
  <c r="D88"/>
  <c r="K88"/>
  <c r="F88"/>
  <c r="E88"/>
  <c r="H88"/>
  <c r="S88" l="1"/>
</calcChain>
</file>

<file path=xl/sharedStrings.xml><?xml version="1.0" encoding="utf-8"?>
<sst xmlns="http://schemas.openxmlformats.org/spreadsheetml/2006/main" count="316" uniqueCount="130">
  <si>
    <t>Отчет</t>
  </si>
  <si>
    <t>(тыс.руб.)</t>
  </si>
  <si>
    <t>Наименование подпрограммы/мероприятий программы (подпрограммы)</t>
  </si>
  <si>
    <t>Соисполнитель/участник мероприятия</t>
  </si>
  <si>
    <t>Объем финансирования</t>
  </si>
  <si>
    <t>Выполнено на отчетную дату (нарастающим итогом), тыс. руб.</t>
  </si>
  <si>
    <t>Результат выполнения / причины не выполнения</t>
  </si>
  <si>
    <t>Исполнение, %</t>
  </si>
  <si>
    <t>Всего</t>
  </si>
  <si>
    <t>В том числе:</t>
  </si>
  <si>
    <t>Федеральный бюджет</t>
  </si>
  <si>
    <t>Областной бюджет</t>
  </si>
  <si>
    <t>Местный бюджет</t>
  </si>
  <si>
    <t>Мест</t>
  </si>
  <si>
    <t>ный бюджет</t>
  </si>
  <si>
    <t>Прочие</t>
  </si>
  <si>
    <t>Итого по программе</t>
  </si>
  <si>
    <t>подпись</t>
  </si>
  <si>
    <t>Примечание.</t>
  </si>
  <si>
    <t>1. В разделе «Прочие» (графы 7, 12,17) указываются внебюджетные средства.</t>
  </si>
  <si>
    <t>2. В графе 18 мероприятие считается выполненным, если выполнение (графа 13) составляет не менее 95% от планируемого объема финансового обеспечения (графа 3) (за исключением экономии по результатам конкурсных процедур) и достигнуто не менее 95% запланированных результатов мероприятия. В этом случае в графе 18 указывается "мероприятие выполнено".</t>
  </si>
  <si>
    <t>В случае, если выполнение (графа 13) по мероприятию составляет менее 95% от запланированного (графа 3) в связи с экономией по результатам проведения конкурсных процедур и достигнуто не менее 95% запланированных результатов мероприятия, мероприятие также считается выполненным, при этом в графе 18 указывается "мероприятие выполнено, экономия составила ___________ (указывается сумма экономии в тыс. рублей)".</t>
  </si>
  <si>
    <t>3. В графах 9, 10,12 (Фактическое финансирование) указывается объем средств, перечисленных из соответствующего источника. В графе 11 указывается сумма денежных средств местного бюджета в соответствии с решением о бюджете муниципального образования на соответствующую дату.</t>
  </si>
  <si>
    <t>4. В графах 3-7 указывается объем средств, предусмотренных муниципальной программой по состоянию на дату отчета.</t>
  </si>
  <si>
    <t>5. В графах 13-17 (выполнено) указывается стоимость приобретенных товаров, выполненных работ, оказанных услуг (в соответствии с платежными документами на перечисление денежных средств) по состоянию на дату отчета.</t>
  </si>
  <si>
    <t>6. В графе 19 указывается процентное соотношение (гр. 13/гр.3). В случае, если значение графы 3 равно нулю, то в графе 19 указывается процентное соотношение (гр. 8/гр. 13)</t>
  </si>
  <si>
    <t>7. В случае, если показатели граф 3-7 не соответствуют показателям граф 8-12 в графе 18 указывается причина расхождения (несоответсвия).</t>
  </si>
  <si>
    <t>о реализации мероприятий муниципальной программы "Комплексное развитие территории Скребловского сельского поселения"</t>
  </si>
  <si>
    <t>Подпрограмма 1 "Развитие учреждений культурно-досугового типа, физической культуры и спорта в Скребловском сельском поселении"</t>
  </si>
  <si>
    <t>Основное мероприятие "Содержание учреждений культуры"</t>
  </si>
  <si>
    <t>Подпрограмма 2 "Развитие благоустройства территории Скребловского сельского поселения"</t>
  </si>
  <si>
    <t>Основное мероприятие "Мероприятия по коммунальному хозяйству"</t>
  </si>
  <si>
    <t>Расходы на проектно-изыскательские работы и строительство газопровода</t>
  </si>
  <si>
    <t>План на 2021 год</t>
  </si>
  <si>
    <t>Расходы на мероприятия по подготовке объектов теплоснабжения к отопительному сезону на территории поселения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</si>
  <si>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</si>
  <si>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>Ремонт участков тепловых сетей п. Скреблово к д. 11, 36, 20</t>
  </si>
  <si>
    <t>Основное мероприятие "Мероприятия по благоустройству"</t>
  </si>
  <si>
    <t>Расходы на мероприятия по учету и обслуживанию уличного освещения поселения</t>
  </si>
  <si>
    <t>Итого по мероприятию</t>
  </si>
  <si>
    <t>Расходы на организацию и содержание мест захоронения</t>
  </si>
  <si>
    <t>Расходы на прочие мероприятия по благоустройству поселений</t>
  </si>
  <si>
    <t>Расходы на организацию вывоза несанкционированных свалок</t>
  </si>
  <si>
    <t>Вывоз несанкционированных свалок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</si>
  <si>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</si>
  <si>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>Вывоз мусора с кладбища ТКО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</si>
  <si>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</si>
  <si>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>Расходы на поддержку развития общественной инфраструктуры муниципального значения</t>
  </si>
  <si>
    <t>Итого по подпрограмме 2</t>
  </si>
  <si>
    <t>Подпрограмма 3 "Развитие транспортной инфраструктуры и содержание автомбильных дорог в Скребловском сельском поселении"</t>
  </si>
  <si>
    <t>Основное мероприятие «Обслуживание и содержание дорог местного значения»</t>
  </si>
  <si>
    <t>Расходы на мероприятия по обслуживанию и содержанию автомобильных дорог местного значения</t>
  </si>
  <si>
    <t>Расходы на проведение инвентаризации и оформление технических и кадастровых паспортов дорог местного значения</t>
  </si>
  <si>
    <t>Основное мероприятие «Мероприятия по ремонтным работам дорог местного значения»</t>
  </si>
  <si>
    <t>Расходы на мероприятия по капитальному ремонту и ремонту автомобильных дорог общего пользования местного значения</t>
  </si>
  <si>
    <t>Основное мероприятие «Обеспечение участия в мероприятиях по ремонту автомобильных дорог общего пользования местного значения и ремонта дворовых территорий и проездов к МКД»</t>
  </si>
  <si>
    <t>Расходы на ремонт автомобильных дорог общего пользования местного значения</t>
  </si>
  <si>
    <t>ул. Тополиная д. Брод, подъезд к МДОУ "Детский сад  № 12" от ул. Центральная в п. Скреблово</t>
  </si>
  <si>
    <t>Основное мероприятие «Повышение безопасности дорожного движения»</t>
  </si>
  <si>
    <t>Расходы на мероприятия, направленные на повышение безопасности дорожного движения</t>
  </si>
  <si>
    <t>Депутатские средства (игровые элементы у д. 11 п. Скреблово). Депутатские средства (игровые элементы у д. 1 п. Скреблово, п. Межозерный, д. Югостицы, д. Петровская Горка, д. Наволок).</t>
  </si>
  <si>
    <t>Подпрограмма 4 "Обеспечение безопасности населения на территории Скребловского сельского поселения"</t>
  </si>
  <si>
    <t>Основное мероприятие «Мероприятия по предупреждению и ликвидации последствий ЧС»</t>
  </si>
  <si>
    <t>Расходы на мероприятия по предупреждению и ликвидации последствий чрезвычайных ситуаций и стихийных бедствий</t>
  </si>
  <si>
    <t>Основное мероприятие «Мероприятия по укреплению пожарной безопасности»</t>
  </si>
  <si>
    <t>Расходы на мероприятия по укреплению пожарной безопасности на территории поселений</t>
  </si>
  <si>
    <t>Основное мероприятие «Мероприятия по предупреждению терроризма и экстремизма»</t>
  </si>
  <si>
    <t>Расходы на мероприятия по предупреждению терроризма и экстремизма</t>
  </si>
  <si>
    <t>Основное мероприятие «Мероприятия по обеспечению безопасности населения на водных объектах»</t>
  </si>
  <si>
    <t>Расходы на осуществление мероприятий по обеспечению безопасности людей на водных объектах</t>
  </si>
  <si>
    <t>Подпрограмма 6 "Развитие части территории Скребловского сельского поселения"</t>
  </si>
  <si>
    <t>Расходы на реализацию областного закона от 28.12.2018 г.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</si>
  <si>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Основное мероприятие «Реализация областного закона от 28.12.2018 г.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</si>
  <si>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Основное мероприятие «Реализация областного закона Ленинградской области от «15» января 2018 года № 3-оз «О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области»</t>
  </si>
  <si>
    <t>Расходы на реализацию областного закона Ленинградской области от «15» января 2018 года № 3-оз «О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области»</t>
  </si>
  <si>
    <t>Итого по подпрограмме 1</t>
  </si>
  <si>
    <t>Итого по подпрограмме 3</t>
  </si>
  <si>
    <t>Итого по подпрограмме 4</t>
  </si>
  <si>
    <t>Итого по подпрограмме 6</t>
  </si>
  <si>
    <t>Расходы на содержание муниципальных казенных учреждений культуры</t>
  </si>
  <si>
    <t>СКЦ "Лидер"</t>
  </si>
  <si>
    <t>Основное мероприятие "Содержание библиотек"</t>
  </si>
  <si>
    <t>Расходы на содержание муниципальных казенных библиотек</t>
  </si>
  <si>
    <t>Основное мероприятие "Организация и проведение культурно-массовых мероприятий"</t>
  </si>
  <si>
    <t>Расходы на организацию и  проведение культурно-массовых мероприятий</t>
  </si>
  <si>
    <t>Основное мероприятие "Обеспечение выплат стимулирующего характера работникам культуры"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</si>
  <si>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</si>
  <si>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Основное мероприятие "Проектирование и строительство ДК п. Скреблово"</t>
  </si>
  <si>
    <t>Расходы на прочие мероприятия в области проектирования, строительства и реконструкции объектов муниципальной собственности</t>
  </si>
  <si>
    <t>Расходы на обеспечение комплексного развития сельских территорий</t>
  </si>
  <si>
    <t>4 283,3</t>
  </si>
  <si>
    <t>Расходы на мероприятия по строительству, реконструкции, модернизации объектов</t>
  </si>
  <si>
    <t>Обслуживание уличного освещения (материалы, оплата электроэнергии)</t>
  </si>
  <si>
    <t>Увеличение материального запаса, необходимого для ликвидации последствий ЧС природного и техногенного характера</t>
  </si>
  <si>
    <t>Противопожарное опахивание населенных пунктов Скребловского СП</t>
  </si>
  <si>
    <t>Мероприятий по обеспечению безопасности людей на водных объектах</t>
  </si>
  <si>
    <t>Установка видеонаблюдения, разработка проекта, мероприятия по предупреждению терроризма и экстремизма</t>
  </si>
  <si>
    <t>Создание пожарных водоемов в населенных пунктах: д. Госткино, д. Новая Середка, д. Старая Середка, д. Домкино, д. Большие Шатновичи, д. Наволок</t>
  </si>
  <si>
    <t>Создание места (площадки) накопления твердых коммунальных отходов в п. Скреблово</t>
  </si>
  <si>
    <t>о реализации мероприятий муниципальной программы "Переселение граждан из аварийного жилищного фонда
 муниципального образования Скребловское сельское поселение Лужского муниципального района Ленинградской области
на 2019 год и плановый период 2020-2021 годов
"</t>
  </si>
  <si>
    <t>Основное мероприятие "Федеральный проект «Обеспечение устойчивого сокращения непригодного для проживания жилого фонда"</t>
  </si>
  <si>
    <t>Обеспечение устойчивого сокращения непригодного для проживания жилого фонда</t>
  </si>
  <si>
    <t>о реализации мероприятий муниципальной программы "Профилактика незаконного потребления наркотических средств и психотропных веществ, наркомании  на территории Скребловского сельского поселения Лужского муниципального района Ленинградской области на 2019-2021 годы"</t>
  </si>
  <si>
    <t>о реализации мероприятий муниципальной программы "Формирование современной городской среды на территории муниципального образования Скребловское сельское поселение на 2018-2024 годы"</t>
  </si>
  <si>
    <t>Основное мероприятие "Благоустройство общественных территорий"</t>
  </si>
  <si>
    <t>Разработка эскизного проекта и проведение ГИКЭ</t>
  </si>
  <si>
    <t>Федеральный проект «Формирование комфортной городской среды»</t>
  </si>
  <si>
    <t>Расходы на реализацию программ формирования современной городской среды</t>
  </si>
  <si>
    <t>Благоустройство части общественной территории от дома № 32 до памятника Мичурину И.В.</t>
  </si>
  <si>
    <t>Основное мероприятие "Организация и проведение мероприятий по вопросам профилактики наркомании и токсикомании"</t>
  </si>
  <si>
    <t>Расходы по профилактике наркомании и токсикомании</t>
  </si>
  <si>
    <t>Мероприятия по профилактике наркомании и токсикомании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</si>
  <si>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</si>
  <si>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>Разработка дизайн проекта для участия в отборе на 2022 год</t>
  </si>
  <si>
    <t>Иные межбюджетные трансферты бюджетам поселений из бюджет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</si>
  <si>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>Факт за 4 квартал</t>
  </si>
  <si>
    <t>Ремон кровли котельной и замена эл. ввода на котельную п. Скреблово (школьная). Замена дымсоса в котельной п. Скреблово.</t>
  </si>
  <si>
    <t>Обработка земель от борщевика Сосновского: планировалось обработать 94,1 га, Россельхозцентр не принял 3,5 га, т.к. работы выполнены с опозданием.</t>
  </si>
  <si>
    <t>Уборка территории, кронирование, окашивание; акарицидная обработка; демонтаж детской площадки у д. 11 п. Скреблово; устройство 65 урн; устройство ограждения у д. 1, 3 п. Скреблово, детской площадки д. Ст. Середка, д. Югостицы; материалы и оборудование для уборки (краска, мешки, газонокосилка и. т.п.)</t>
  </si>
  <si>
    <t>кронироване деевьев и вывоз веток с территории кладбища в д. Голубково</t>
  </si>
  <si>
    <t>Расчистка снега, подметание, подсыпка противогололедная, грейдирование</t>
  </si>
  <si>
    <t>проведение инвентаризации и оформление технических и кадастровых паспортов дорог</t>
  </si>
  <si>
    <t>Текущий (ямочный) ремонт гравийных дорог по ул. Луговая в д. Калгановка (350 м), д. Раковичи, по ул. Динилов Хутор в м. Красный Вал, д. Репьи, д. Домкино. Ремонт асфальтового покрытия в д. Старая Середка и п. Скреблово.</t>
  </si>
  <si>
    <t>ПОДД д. Калгановка и д. Голубково; установка дорожных знаков в п. Скреблово, п. Межозерный</t>
  </si>
  <si>
    <t xml:space="preserve">В отношении 1/4 доли  и 1/2 доли, собственниками которых являются Елисеева Т. В. и  Патраков Д. В., исковое заявление об установлении места открытия наследства принято Лужским городским судом к производству, делу присвоен номер 2-1803/2021.
В отношении 1/8 доли, собственником которой является Пенья Торрес Марко Алексис, проживаюший в Перу, исковое заявление о принудительном изъятии жилого помещения принято Лужским городским судом к производству, делу присвоен № 2-2185/2021.
</t>
  </si>
  <si>
    <t>Приложение 5</t>
  </si>
  <si>
    <t>Глава администации ____________________________ Е.А. Шустрова</t>
  </si>
  <si>
    <t>Исполнитель: Агафонова Галина Александровна</t>
  </si>
  <si>
    <t>за 2021 год (с нарастающим итогом)</t>
  </si>
  <si>
    <t>мероприятие выполнено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</si>
</sst>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horizontal="justify"/>
    </xf>
    <xf numFmtId="0" fontId="3" fillId="0" borderId="0" xfId="0" applyFont="1" applyAlignment="1">
      <alignment horizontal="right"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justify" wrapText="1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horizontal="justify" wrapText="1"/>
    </xf>
    <xf numFmtId="0" fontId="2" fillId="0" borderId="0" xfId="0" applyFont="1" applyBorder="1" applyAlignment="1">
      <alignment horizontal="justify" wrapText="1"/>
    </xf>
    <xf numFmtId="0" fontId="3" fillId="0" borderId="0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2" fillId="0" borderId="0" xfId="0" applyFont="1" applyBorder="1" applyAlignment="1">
      <alignment horizontal="justify" wrapText="1"/>
    </xf>
    <xf numFmtId="0" fontId="2" fillId="0" borderId="0" xfId="0" applyFont="1" applyAlignment="1">
      <alignment horizontal="justify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justify" vertical="top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justify" wrapText="1"/>
    </xf>
    <xf numFmtId="0" fontId="2" fillId="0" borderId="0" xfId="0" applyFont="1" applyFill="1" applyAlignment="1">
      <alignment horizontal="justify" wrapText="1"/>
    </xf>
    <xf numFmtId="0" fontId="0" fillId="0" borderId="0" xfId="0" applyFill="1"/>
    <xf numFmtId="164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wrapText="1"/>
    </xf>
    <xf numFmtId="0" fontId="2" fillId="0" borderId="0" xfId="0" applyFont="1" applyAlignment="1">
      <alignment horizontal="justify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164" fontId="7" fillId="0" borderId="1" xfId="0" applyNumberFormat="1" applyFont="1" applyBorder="1" applyAlignment="1">
      <alignment horizontal="justify" vertical="top" wrapText="1"/>
    </xf>
    <xf numFmtId="49" fontId="5" fillId="0" borderId="0" xfId="0" applyNumberFormat="1" applyFont="1" applyBorder="1" applyAlignment="1" applyProtection="1">
      <alignment horizontal="right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justify" wrapText="1"/>
    </xf>
    <xf numFmtId="0" fontId="2" fillId="0" borderId="0" xfId="0" applyFont="1" applyAlignment="1">
      <alignment horizontal="justify" wrapText="1"/>
    </xf>
    <xf numFmtId="0" fontId="3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3" fillId="0" borderId="0" xfId="0" applyFont="1" applyAlignment="1"/>
    <xf numFmtId="0" fontId="10" fillId="0" borderId="0" xfId="0" applyFont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justify" wrapText="1"/>
    </xf>
    <xf numFmtId="0" fontId="2" fillId="0" borderId="0" xfId="0" applyFont="1" applyBorder="1" applyAlignment="1">
      <alignment horizontal="justify" wrapText="1"/>
    </xf>
    <xf numFmtId="0" fontId="2" fillId="0" borderId="0" xfId="0" applyFont="1" applyAlignment="1">
      <alignment horizontal="justify" wrapText="1"/>
    </xf>
    <xf numFmtId="0" fontId="7" fillId="0" borderId="5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49" fontId="5" fillId="0" borderId="5" xfId="0" applyNumberFormat="1" applyFont="1" applyBorder="1" applyAlignment="1" applyProtection="1">
      <alignment horizontal="right" vertical="center" wrapText="1"/>
    </xf>
    <xf numFmtId="49" fontId="5" fillId="0" borderId="7" xfId="0" applyNumberFormat="1" applyFont="1" applyBorder="1" applyAlignment="1" applyProtection="1">
      <alignment horizontal="right" vertical="center" wrapText="1"/>
    </xf>
    <xf numFmtId="49" fontId="6" fillId="0" borderId="5" xfId="0" applyNumberFormat="1" applyFont="1" applyBorder="1" applyAlignment="1" applyProtection="1">
      <alignment horizontal="right" vertical="center" wrapText="1"/>
    </xf>
    <xf numFmtId="49" fontId="6" fillId="0" borderId="7" xfId="0" applyNumberFormat="1" applyFont="1" applyBorder="1" applyAlignment="1" applyProtection="1">
      <alignment horizontal="righ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0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104"/>
  <sheetViews>
    <sheetView view="pageBreakPreview" zoomScale="60" zoomScaleNormal="70" workbookViewId="0">
      <selection activeCell="A6" sqref="A6:S6"/>
    </sheetView>
  </sheetViews>
  <sheetFormatPr defaultRowHeight="15"/>
  <cols>
    <col min="1" max="1" width="30.42578125" customWidth="1"/>
    <col min="2" max="2" width="16.5703125" customWidth="1"/>
    <col min="3" max="3" width="11.140625" bestFit="1" customWidth="1"/>
    <col min="4" max="4" width="10.28515625" bestFit="1" customWidth="1"/>
    <col min="5" max="5" width="12.140625" customWidth="1"/>
    <col min="6" max="6" width="9.85546875" bestFit="1" customWidth="1"/>
    <col min="7" max="7" width="9.42578125" bestFit="1" customWidth="1"/>
    <col min="8" max="8" width="10.5703125" customWidth="1"/>
    <col min="9" max="9" width="9.85546875" customWidth="1"/>
    <col min="10" max="10" width="10.28515625" customWidth="1"/>
    <col min="11" max="11" width="10.7109375" customWidth="1"/>
    <col min="12" max="12" width="9.28515625" bestFit="1" customWidth="1"/>
    <col min="13" max="13" width="11.28515625" customWidth="1"/>
    <col min="14" max="14" width="10.7109375" customWidth="1"/>
    <col min="15" max="15" width="9.85546875" customWidth="1"/>
    <col min="16" max="16" width="11.7109375" customWidth="1"/>
    <col min="17" max="17" width="10.85546875" customWidth="1"/>
    <col min="18" max="18" width="23.28515625" customWidth="1"/>
    <col min="19" max="19" width="14.42578125" customWidth="1"/>
  </cols>
  <sheetData>
    <row r="2" spans="1:21">
      <c r="R2" s="83" t="s">
        <v>125</v>
      </c>
      <c r="S2" s="83"/>
    </row>
    <row r="4" spans="1:21" ht="15.75">
      <c r="A4" s="73" t="s">
        <v>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21" ht="15.75">
      <c r="A5" s="73" t="s">
        <v>27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1:21" ht="24" customHeight="1">
      <c r="A6" s="74" t="s">
        <v>128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21" ht="15.75">
      <c r="A7" s="1"/>
    </row>
    <row r="8" spans="1:21" ht="15.75">
      <c r="A8" s="68" t="s">
        <v>1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8"/>
      <c r="O8" s="8"/>
      <c r="P8" s="8"/>
      <c r="Q8" s="68"/>
      <c r="R8" s="68"/>
      <c r="S8" s="8"/>
      <c r="T8" s="5"/>
      <c r="U8" s="2"/>
    </row>
    <row r="9" spans="1:21" ht="21" customHeight="1">
      <c r="A9" s="67" t="s">
        <v>2</v>
      </c>
      <c r="B9" s="67" t="s">
        <v>3</v>
      </c>
      <c r="C9" s="67" t="s">
        <v>4</v>
      </c>
      <c r="D9" s="67"/>
      <c r="E9" s="67"/>
      <c r="F9" s="67"/>
      <c r="G9" s="67"/>
      <c r="H9" s="67" t="s">
        <v>4</v>
      </c>
      <c r="I9" s="67"/>
      <c r="J9" s="67"/>
      <c r="K9" s="67"/>
      <c r="L9" s="67"/>
      <c r="M9" s="67" t="s">
        <v>5</v>
      </c>
      <c r="N9" s="67"/>
      <c r="O9" s="67"/>
      <c r="P9" s="67"/>
      <c r="Q9" s="67"/>
      <c r="R9" s="67" t="s">
        <v>6</v>
      </c>
      <c r="S9" s="67" t="s">
        <v>7</v>
      </c>
      <c r="T9" s="58"/>
      <c r="U9" s="59"/>
    </row>
    <row r="10" spans="1:21" ht="15.75">
      <c r="A10" s="67"/>
      <c r="B10" s="67"/>
      <c r="C10" s="67" t="s">
        <v>33</v>
      </c>
      <c r="D10" s="67"/>
      <c r="E10" s="67"/>
      <c r="F10" s="67"/>
      <c r="G10" s="67"/>
      <c r="H10" s="67" t="s">
        <v>115</v>
      </c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58"/>
      <c r="U10" s="59"/>
    </row>
    <row r="11" spans="1:21" ht="18.75">
      <c r="A11" s="67"/>
      <c r="B11" s="67"/>
      <c r="C11" s="69" t="s">
        <v>8</v>
      </c>
      <c r="D11" s="67" t="s">
        <v>9</v>
      </c>
      <c r="E11" s="67"/>
      <c r="F11" s="67"/>
      <c r="G11" s="67"/>
      <c r="H11" s="69" t="s">
        <v>8</v>
      </c>
      <c r="I11" s="67" t="s">
        <v>9</v>
      </c>
      <c r="J11" s="67"/>
      <c r="K11" s="67"/>
      <c r="L11" s="67"/>
      <c r="M11" s="69" t="s">
        <v>8</v>
      </c>
      <c r="N11" s="67" t="s">
        <v>9</v>
      </c>
      <c r="O11" s="67"/>
      <c r="P11" s="67"/>
      <c r="Q11" s="67"/>
      <c r="R11" s="67"/>
      <c r="S11" s="67"/>
      <c r="T11" s="58"/>
      <c r="U11" s="59"/>
    </row>
    <row r="12" spans="1:21" ht="15.75" customHeight="1">
      <c r="A12" s="67"/>
      <c r="B12" s="67"/>
      <c r="C12" s="70"/>
      <c r="D12" s="67" t="s">
        <v>10</v>
      </c>
      <c r="E12" s="67" t="s">
        <v>11</v>
      </c>
      <c r="F12" s="67" t="s">
        <v>12</v>
      </c>
      <c r="G12" s="67" t="s">
        <v>15</v>
      </c>
      <c r="H12" s="70"/>
      <c r="I12" s="67" t="s">
        <v>10</v>
      </c>
      <c r="J12" s="67" t="s">
        <v>11</v>
      </c>
      <c r="K12" s="9" t="s">
        <v>13</v>
      </c>
      <c r="L12" s="67" t="s">
        <v>15</v>
      </c>
      <c r="M12" s="70"/>
      <c r="N12" s="67" t="s">
        <v>10</v>
      </c>
      <c r="O12" s="67" t="s">
        <v>11</v>
      </c>
      <c r="P12" s="9" t="s">
        <v>13</v>
      </c>
      <c r="Q12" s="67" t="s">
        <v>15</v>
      </c>
      <c r="R12" s="67"/>
      <c r="S12" s="67"/>
      <c r="T12" s="58"/>
      <c r="U12" s="59"/>
    </row>
    <row r="13" spans="1:21" ht="31.5">
      <c r="A13" s="67"/>
      <c r="B13" s="67"/>
      <c r="C13" s="71"/>
      <c r="D13" s="67"/>
      <c r="E13" s="67"/>
      <c r="F13" s="67"/>
      <c r="G13" s="67"/>
      <c r="H13" s="71"/>
      <c r="I13" s="67"/>
      <c r="J13" s="67"/>
      <c r="K13" s="9" t="s">
        <v>14</v>
      </c>
      <c r="L13" s="67"/>
      <c r="M13" s="71"/>
      <c r="N13" s="67"/>
      <c r="O13" s="67"/>
      <c r="P13" s="9" t="s">
        <v>14</v>
      </c>
      <c r="Q13" s="67"/>
      <c r="R13" s="67"/>
      <c r="S13" s="67"/>
      <c r="T13" s="58"/>
      <c r="U13" s="59"/>
    </row>
    <row r="14" spans="1:21" ht="18.75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0">
        <v>16</v>
      </c>
      <c r="Q14" s="10">
        <v>17</v>
      </c>
      <c r="R14" s="10">
        <v>18</v>
      </c>
      <c r="S14" s="10">
        <v>19</v>
      </c>
      <c r="T14" s="58"/>
      <c r="U14" s="59"/>
    </row>
    <row r="15" spans="1:21" ht="19.5" customHeight="1">
      <c r="A15" s="56" t="s">
        <v>28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8"/>
      <c r="U15" s="59"/>
    </row>
    <row r="16" spans="1:21" ht="18.75">
      <c r="A16" s="56" t="s">
        <v>29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7"/>
      <c r="U16" s="4"/>
    </row>
    <row r="17" spans="1:21" ht="45">
      <c r="A17" s="37" t="s">
        <v>79</v>
      </c>
      <c r="B17" s="21" t="s">
        <v>80</v>
      </c>
      <c r="C17" s="17">
        <v>3924.4</v>
      </c>
      <c r="D17" s="11"/>
      <c r="E17" s="11"/>
      <c r="F17" s="17">
        <f>C17</f>
        <v>3924.4</v>
      </c>
      <c r="G17" s="11"/>
      <c r="H17" s="17">
        <v>1440.4</v>
      </c>
      <c r="I17" s="11"/>
      <c r="J17" s="11"/>
      <c r="K17" s="17">
        <v>1440.4</v>
      </c>
      <c r="L17" s="11"/>
      <c r="M17" s="17">
        <v>3910</v>
      </c>
      <c r="N17" s="11"/>
      <c r="O17" s="11"/>
      <c r="P17" s="17">
        <v>3910</v>
      </c>
      <c r="Q17" s="11"/>
      <c r="R17" s="10" t="s">
        <v>129</v>
      </c>
      <c r="S17" s="23">
        <f>M17*100/C17</f>
        <v>99.633064927122618</v>
      </c>
      <c r="T17" s="58"/>
      <c r="U17" s="59"/>
    </row>
    <row r="18" spans="1:21" ht="20.25" customHeight="1">
      <c r="A18" s="62" t="s">
        <v>39</v>
      </c>
      <c r="B18" s="63"/>
      <c r="C18" s="14">
        <f>C17</f>
        <v>3924.4</v>
      </c>
      <c r="D18" s="14">
        <f t="shared" ref="D18:Q18" si="0">D17</f>
        <v>0</v>
      </c>
      <c r="E18" s="14">
        <f t="shared" si="0"/>
        <v>0</v>
      </c>
      <c r="F18" s="14">
        <f t="shared" si="0"/>
        <v>3924.4</v>
      </c>
      <c r="G18" s="14">
        <f t="shared" si="0"/>
        <v>0</v>
      </c>
      <c r="H18" s="14">
        <f t="shared" si="0"/>
        <v>1440.4</v>
      </c>
      <c r="I18" s="14">
        <f t="shared" si="0"/>
        <v>0</v>
      </c>
      <c r="J18" s="14">
        <f t="shared" si="0"/>
        <v>0</v>
      </c>
      <c r="K18" s="14">
        <f t="shared" si="0"/>
        <v>1440.4</v>
      </c>
      <c r="L18" s="14">
        <f t="shared" si="0"/>
        <v>0</v>
      </c>
      <c r="M18" s="14">
        <f t="shared" si="0"/>
        <v>3910</v>
      </c>
      <c r="N18" s="14">
        <f t="shared" si="0"/>
        <v>0</v>
      </c>
      <c r="O18" s="14">
        <f t="shared" si="0"/>
        <v>0</v>
      </c>
      <c r="P18" s="14">
        <f t="shared" si="0"/>
        <v>3910</v>
      </c>
      <c r="Q18" s="14">
        <f t="shared" si="0"/>
        <v>0</v>
      </c>
      <c r="R18" s="48"/>
      <c r="S18" s="48"/>
      <c r="T18" s="46"/>
      <c r="U18" s="47"/>
    </row>
    <row r="19" spans="1:21" ht="18.75">
      <c r="A19" s="56" t="s">
        <v>81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32"/>
      <c r="U19" s="33"/>
    </row>
    <row r="20" spans="1:21" ht="45">
      <c r="A20" s="37" t="s">
        <v>82</v>
      </c>
      <c r="B20" s="21" t="s">
        <v>80</v>
      </c>
      <c r="C20" s="17">
        <v>743.4</v>
      </c>
      <c r="D20" s="21"/>
      <c r="E20" s="21"/>
      <c r="F20" s="17">
        <f>C20</f>
        <v>743.4</v>
      </c>
      <c r="G20" s="21"/>
      <c r="H20" s="17">
        <v>239.2</v>
      </c>
      <c r="I20" s="21"/>
      <c r="J20" s="21"/>
      <c r="K20" s="17">
        <v>239.2</v>
      </c>
      <c r="L20" s="21"/>
      <c r="M20" s="17">
        <v>742.4</v>
      </c>
      <c r="N20" s="21"/>
      <c r="O20" s="21"/>
      <c r="P20" s="17">
        <v>742.4</v>
      </c>
      <c r="Q20" s="21"/>
      <c r="R20" s="10" t="s">
        <v>129</v>
      </c>
      <c r="S20" s="23">
        <f>M20*100/C20</f>
        <v>99.865482916330379</v>
      </c>
      <c r="T20" s="58"/>
      <c r="U20" s="59"/>
    </row>
    <row r="21" spans="1:21" ht="20.25" customHeight="1">
      <c r="A21" s="62" t="s">
        <v>39</v>
      </c>
      <c r="B21" s="63"/>
      <c r="C21" s="14">
        <f>C20</f>
        <v>743.4</v>
      </c>
      <c r="D21" s="14">
        <f t="shared" ref="D21" si="1">D20</f>
        <v>0</v>
      </c>
      <c r="E21" s="14">
        <f t="shared" ref="E21" si="2">E20</f>
        <v>0</v>
      </c>
      <c r="F21" s="14">
        <f t="shared" ref="F21" si="3">F20</f>
        <v>743.4</v>
      </c>
      <c r="G21" s="14">
        <f t="shared" ref="G21" si="4">G20</f>
        <v>0</v>
      </c>
      <c r="H21" s="14">
        <f t="shared" ref="H21" si="5">H20</f>
        <v>239.2</v>
      </c>
      <c r="I21" s="14">
        <f t="shared" ref="I21" si="6">I20</f>
        <v>0</v>
      </c>
      <c r="J21" s="14">
        <f t="shared" ref="J21" si="7">J20</f>
        <v>0</v>
      </c>
      <c r="K21" s="14">
        <f t="shared" ref="K21" si="8">K20</f>
        <v>239.2</v>
      </c>
      <c r="L21" s="14">
        <f t="shared" ref="L21" si="9">L20</f>
        <v>0</v>
      </c>
      <c r="M21" s="14">
        <f t="shared" ref="M21" si="10">M20</f>
        <v>742.4</v>
      </c>
      <c r="N21" s="14">
        <f t="shared" ref="N21" si="11">N20</f>
        <v>0</v>
      </c>
      <c r="O21" s="14">
        <f t="shared" ref="O21" si="12">O20</f>
        <v>0</v>
      </c>
      <c r="P21" s="14">
        <f t="shared" ref="P21" si="13">P20</f>
        <v>742.4</v>
      </c>
      <c r="Q21" s="14">
        <f t="shared" ref="Q21" si="14">Q20</f>
        <v>0</v>
      </c>
      <c r="R21" s="48"/>
      <c r="S21" s="48"/>
      <c r="T21" s="46"/>
      <c r="U21" s="47"/>
    </row>
    <row r="22" spans="1:21" ht="18.75">
      <c r="A22" s="56" t="s">
        <v>83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32"/>
      <c r="U22" s="33"/>
    </row>
    <row r="23" spans="1:21" ht="45">
      <c r="A23" s="37" t="s">
        <v>84</v>
      </c>
      <c r="B23" s="21" t="s">
        <v>80</v>
      </c>
      <c r="C23" s="17">
        <v>80</v>
      </c>
      <c r="D23" s="21"/>
      <c r="E23" s="21"/>
      <c r="F23" s="17">
        <v>80</v>
      </c>
      <c r="G23" s="21"/>
      <c r="H23" s="17">
        <v>40.700000000000003</v>
      </c>
      <c r="I23" s="21"/>
      <c r="J23" s="21"/>
      <c r="K23" s="17">
        <v>40.700000000000003</v>
      </c>
      <c r="L23" s="21"/>
      <c r="M23" s="17">
        <v>80</v>
      </c>
      <c r="N23" s="21"/>
      <c r="O23" s="21"/>
      <c r="P23" s="17">
        <v>80</v>
      </c>
      <c r="Q23" s="21"/>
      <c r="R23" s="10" t="s">
        <v>129</v>
      </c>
      <c r="S23" s="23">
        <f>M23*100/C23</f>
        <v>100</v>
      </c>
      <c r="T23" s="58"/>
      <c r="U23" s="59"/>
    </row>
    <row r="24" spans="1:21" ht="20.25" customHeight="1">
      <c r="A24" s="62" t="s">
        <v>39</v>
      </c>
      <c r="B24" s="63"/>
      <c r="C24" s="14">
        <f>C23</f>
        <v>80</v>
      </c>
      <c r="D24" s="14">
        <f t="shared" ref="D24" si="15">D23</f>
        <v>0</v>
      </c>
      <c r="E24" s="14">
        <f t="shared" ref="E24" si="16">E23</f>
        <v>0</v>
      </c>
      <c r="F24" s="14">
        <f t="shared" ref="F24" si="17">F23</f>
        <v>80</v>
      </c>
      <c r="G24" s="14">
        <f t="shared" ref="G24" si="18">G23</f>
        <v>0</v>
      </c>
      <c r="H24" s="14">
        <f t="shared" ref="H24" si="19">H23</f>
        <v>40.700000000000003</v>
      </c>
      <c r="I24" s="14">
        <f t="shared" ref="I24" si="20">I23</f>
        <v>0</v>
      </c>
      <c r="J24" s="14">
        <f t="shared" ref="J24" si="21">J23</f>
        <v>0</v>
      </c>
      <c r="K24" s="14">
        <f t="shared" ref="K24" si="22">K23</f>
        <v>40.700000000000003</v>
      </c>
      <c r="L24" s="14">
        <f t="shared" ref="L24" si="23">L23</f>
        <v>0</v>
      </c>
      <c r="M24" s="14">
        <f t="shared" ref="M24" si="24">M23</f>
        <v>80</v>
      </c>
      <c r="N24" s="14">
        <f t="shared" ref="N24" si="25">N23</f>
        <v>0</v>
      </c>
      <c r="O24" s="14">
        <f t="shared" ref="O24" si="26">O23</f>
        <v>0</v>
      </c>
      <c r="P24" s="14">
        <f t="shared" ref="P24" si="27">P23</f>
        <v>80</v>
      </c>
      <c r="Q24" s="14">
        <f t="shared" ref="Q24" si="28">Q23</f>
        <v>0</v>
      </c>
      <c r="R24" s="48"/>
      <c r="S24" s="48"/>
      <c r="T24" s="46"/>
      <c r="U24" s="47"/>
    </row>
    <row r="25" spans="1:21" ht="18.75">
      <c r="A25" s="56" t="s">
        <v>85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32"/>
      <c r="U25" s="33"/>
    </row>
    <row r="26" spans="1:21" ht="210">
      <c r="A26" s="37" t="s">
        <v>86</v>
      </c>
      <c r="B26" s="21" t="s">
        <v>80</v>
      </c>
      <c r="C26" s="17">
        <v>1534.2</v>
      </c>
      <c r="D26" s="21"/>
      <c r="E26" s="38">
        <v>767.1</v>
      </c>
      <c r="F26" s="38">
        <v>767.1</v>
      </c>
      <c r="G26" s="21"/>
      <c r="H26" s="17">
        <v>444</v>
      </c>
      <c r="I26" s="21"/>
      <c r="J26" s="38">
        <v>222</v>
      </c>
      <c r="K26" s="38">
        <v>222</v>
      </c>
      <c r="L26" s="21"/>
      <c r="M26" s="17">
        <v>1534.2</v>
      </c>
      <c r="N26" s="21"/>
      <c r="O26" s="38">
        <v>767.1</v>
      </c>
      <c r="P26" s="38">
        <v>767.1</v>
      </c>
      <c r="Q26" s="21"/>
      <c r="R26" s="10" t="s">
        <v>129</v>
      </c>
      <c r="S26" s="23">
        <f>M26*100/C26</f>
        <v>100</v>
      </c>
      <c r="T26" s="58"/>
      <c r="U26" s="59"/>
    </row>
    <row r="27" spans="1:21" ht="20.25" customHeight="1">
      <c r="A27" s="62" t="s">
        <v>39</v>
      </c>
      <c r="B27" s="63"/>
      <c r="C27" s="14">
        <f>C26</f>
        <v>1534.2</v>
      </c>
      <c r="D27" s="14">
        <f t="shared" ref="D27" si="29">D26</f>
        <v>0</v>
      </c>
      <c r="E27" s="14">
        <f t="shared" ref="E27" si="30">E26</f>
        <v>767.1</v>
      </c>
      <c r="F27" s="14">
        <f t="shared" ref="F27" si="31">F26</f>
        <v>767.1</v>
      </c>
      <c r="G27" s="14">
        <f t="shared" ref="G27" si="32">G26</f>
        <v>0</v>
      </c>
      <c r="H27" s="14">
        <f t="shared" ref="H27" si="33">H26</f>
        <v>444</v>
      </c>
      <c r="I27" s="14">
        <f t="shared" ref="I27" si="34">I26</f>
        <v>0</v>
      </c>
      <c r="J27" s="14">
        <f t="shared" ref="J27" si="35">J26</f>
        <v>222</v>
      </c>
      <c r="K27" s="14">
        <f t="shared" ref="K27" si="36">K26</f>
        <v>222</v>
      </c>
      <c r="L27" s="14">
        <f t="shared" ref="L27" si="37">L26</f>
        <v>0</v>
      </c>
      <c r="M27" s="14">
        <f t="shared" ref="M27" si="38">M26</f>
        <v>1534.2</v>
      </c>
      <c r="N27" s="14">
        <f t="shared" ref="N27" si="39">N26</f>
        <v>0</v>
      </c>
      <c r="O27" s="14">
        <f t="shared" ref="O27" si="40">O26</f>
        <v>767.1</v>
      </c>
      <c r="P27" s="14">
        <f t="shared" ref="P27" si="41">P26</f>
        <v>767.1</v>
      </c>
      <c r="Q27" s="14">
        <f t="shared" ref="Q27" si="42">Q26</f>
        <v>0</v>
      </c>
      <c r="R27" s="48"/>
      <c r="S27" s="48"/>
      <c r="T27" s="46"/>
      <c r="U27" s="47"/>
    </row>
    <row r="28" spans="1:21" ht="18.75">
      <c r="A28" s="56" t="s">
        <v>87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32"/>
      <c r="U28" s="33"/>
    </row>
    <row r="29" spans="1:21" ht="75">
      <c r="A29" s="37" t="s">
        <v>88</v>
      </c>
      <c r="B29" s="21" t="s">
        <v>80</v>
      </c>
      <c r="C29" s="17">
        <v>785</v>
      </c>
      <c r="D29" s="21"/>
      <c r="E29" s="38"/>
      <c r="F29" s="17">
        <v>785</v>
      </c>
      <c r="G29" s="21"/>
      <c r="H29" s="17">
        <v>725.4</v>
      </c>
      <c r="I29" s="21"/>
      <c r="J29" s="38"/>
      <c r="K29" s="17">
        <v>725.4</v>
      </c>
      <c r="L29" s="21"/>
      <c r="M29" s="17">
        <v>784.9</v>
      </c>
      <c r="N29" s="21"/>
      <c r="O29" s="38"/>
      <c r="P29" s="17">
        <v>784.9</v>
      </c>
      <c r="Q29" s="21"/>
      <c r="R29" s="10" t="s">
        <v>129</v>
      </c>
      <c r="S29" s="23">
        <f>M29*100/C29</f>
        <v>99.98726114649682</v>
      </c>
      <c r="T29" s="58"/>
      <c r="U29" s="59"/>
    </row>
    <row r="30" spans="1:21" ht="135">
      <c r="A30" s="37" t="s">
        <v>114</v>
      </c>
      <c r="B30" s="21" t="s">
        <v>80</v>
      </c>
      <c r="C30" s="17">
        <v>3454.1</v>
      </c>
      <c r="D30" s="21"/>
      <c r="E30" s="38"/>
      <c r="F30" s="17">
        <v>3454.1</v>
      </c>
      <c r="G30" s="21"/>
      <c r="H30" s="17">
        <v>1959.7</v>
      </c>
      <c r="I30" s="21"/>
      <c r="J30" s="38"/>
      <c r="K30" s="17">
        <v>1959.7</v>
      </c>
      <c r="L30" s="21"/>
      <c r="M30" s="17">
        <v>2849.7</v>
      </c>
      <c r="N30" s="21"/>
      <c r="O30" s="38"/>
      <c r="P30" s="17">
        <v>2849.7</v>
      </c>
      <c r="Q30" s="21"/>
      <c r="R30" s="10" t="s">
        <v>129</v>
      </c>
      <c r="S30" s="23">
        <f t="shared" ref="S30:S34" si="43">M30*100/C30</f>
        <v>82.501954199357286</v>
      </c>
      <c r="T30" s="32"/>
      <c r="U30" s="33"/>
    </row>
    <row r="31" spans="1:21" ht="45">
      <c r="A31" s="37" t="s">
        <v>89</v>
      </c>
      <c r="B31" s="21" t="s">
        <v>80</v>
      </c>
      <c r="C31" s="17">
        <v>142777</v>
      </c>
      <c r="D31" s="17">
        <v>67861.899999999994</v>
      </c>
      <c r="E31" s="17">
        <v>70631.8</v>
      </c>
      <c r="F31" s="17" t="s">
        <v>90</v>
      </c>
      <c r="G31" s="21"/>
      <c r="H31" s="17">
        <v>126853.6</v>
      </c>
      <c r="I31" s="17">
        <v>60293.5</v>
      </c>
      <c r="J31" s="17">
        <v>62754.5</v>
      </c>
      <c r="K31" s="17">
        <v>3805.6</v>
      </c>
      <c r="L31" s="23"/>
      <c r="M31" s="17">
        <v>142777</v>
      </c>
      <c r="N31" s="17">
        <v>67861.899999999994</v>
      </c>
      <c r="O31" s="17">
        <v>70631.8</v>
      </c>
      <c r="P31" s="17" t="s">
        <v>90</v>
      </c>
      <c r="Q31" s="21"/>
      <c r="R31" s="10" t="s">
        <v>129</v>
      </c>
      <c r="S31" s="23">
        <f t="shared" si="43"/>
        <v>100</v>
      </c>
      <c r="T31" s="32"/>
      <c r="U31" s="33"/>
    </row>
    <row r="32" spans="1:21" ht="66" customHeight="1">
      <c r="A32" s="21" t="s">
        <v>91</v>
      </c>
      <c r="B32" s="21" t="s">
        <v>80</v>
      </c>
      <c r="C32" s="17">
        <v>28294</v>
      </c>
      <c r="D32" s="17"/>
      <c r="E32" s="17">
        <v>28011</v>
      </c>
      <c r="F32" s="17">
        <v>283</v>
      </c>
      <c r="G32" s="11"/>
      <c r="H32" s="17">
        <v>11879.5</v>
      </c>
      <c r="I32" s="11"/>
      <c r="J32" s="17">
        <v>11760.7</v>
      </c>
      <c r="K32" s="17">
        <v>118.8</v>
      </c>
      <c r="L32" s="11"/>
      <c r="M32" s="17">
        <v>11879.5</v>
      </c>
      <c r="N32" s="21"/>
      <c r="O32" s="17">
        <v>11760.7</v>
      </c>
      <c r="P32" s="17">
        <v>118.8</v>
      </c>
      <c r="Q32" s="23"/>
      <c r="R32" s="11"/>
      <c r="S32" s="23">
        <f t="shared" si="43"/>
        <v>41.985933413444549</v>
      </c>
      <c r="T32" s="58"/>
      <c r="U32" s="59"/>
    </row>
    <row r="33" spans="1:21" ht="20.25" customHeight="1">
      <c r="A33" s="62" t="s">
        <v>39</v>
      </c>
      <c r="B33" s="63"/>
      <c r="C33" s="14">
        <f>SUM(C29:C32)</f>
        <v>175310.1</v>
      </c>
      <c r="D33" s="14">
        <f t="shared" ref="D33:N33" si="44">SUM(D29:D32)</f>
        <v>67861.899999999994</v>
      </c>
      <c r="E33" s="14">
        <f t="shared" si="44"/>
        <v>98642.8</v>
      </c>
      <c r="F33" s="14">
        <f t="shared" si="44"/>
        <v>4522.1000000000004</v>
      </c>
      <c r="G33" s="14">
        <f t="shared" si="44"/>
        <v>0</v>
      </c>
      <c r="H33" s="14">
        <f t="shared" si="44"/>
        <v>141418.20000000001</v>
      </c>
      <c r="I33" s="14">
        <f t="shared" si="44"/>
        <v>60293.5</v>
      </c>
      <c r="J33" s="14">
        <f t="shared" si="44"/>
        <v>74515.199999999997</v>
      </c>
      <c r="K33" s="14">
        <f t="shared" si="44"/>
        <v>6609.5</v>
      </c>
      <c r="L33" s="14">
        <f t="shared" si="44"/>
        <v>0</v>
      </c>
      <c r="M33" s="14">
        <f>SUM(M29:M32)</f>
        <v>158291.1</v>
      </c>
      <c r="N33" s="14">
        <f t="shared" si="44"/>
        <v>67861.899999999994</v>
      </c>
      <c r="O33" s="14">
        <f>SUM(O29:O32)</f>
        <v>82392.5</v>
      </c>
      <c r="P33" s="14">
        <v>8036.7</v>
      </c>
      <c r="Q33" s="14">
        <f t="shared" ref="Q33" si="45">SUM(Q29:Q32)</f>
        <v>0</v>
      </c>
      <c r="R33" s="48"/>
      <c r="S33" s="48"/>
      <c r="T33" s="46"/>
      <c r="U33" s="47"/>
    </row>
    <row r="34" spans="1:21" ht="31.5" customHeight="1">
      <c r="A34" s="60" t="s">
        <v>75</v>
      </c>
      <c r="B34" s="61"/>
      <c r="C34" s="51">
        <f>C18+C21+C24+C27+C33</f>
        <v>181592.1</v>
      </c>
      <c r="D34" s="51">
        <f t="shared" ref="D34:Q34" si="46">D18+D21+D24+D27+D33</f>
        <v>67861.899999999994</v>
      </c>
      <c r="E34" s="51">
        <f t="shared" si="46"/>
        <v>99409.900000000009</v>
      </c>
      <c r="F34" s="51">
        <f t="shared" si="46"/>
        <v>10037</v>
      </c>
      <c r="G34" s="51">
        <f t="shared" si="46"/>
        <v>0</v>
      </c>
      <c r="H34" s="51">
        <f t="shared" si="46"/>
        <v>143582.5</v>
      </c>
      <c r="I34" s="51">
        <f t="shared" si="46"/>
        <v>60293.5</v>
      </c>
      <c r="J34" s="51">
        <f t="shared" si="46"/>
        <v>74737.2</v>
      </c>
      <c r="K34" s="51">
        <f t="shared" si="46"/>
        <v>8551.7999999999993</v>
      </c>
      <c r="L34" s="51">
        <f t="shared" si="46"/>
        <v>0</v>
      </c>
      <c r="M34" s="51">
        <v>164557.79999999999</v>
      </c>
      <c r="N34" s="51">
        <f t="shared" si="46"/>
        <v>67861.899999999994</v>
      </c>
      <c r="O34" s="51">
        <f t="shared" si="46"/>
        <v>83159.600000000006</v>
      </c>
      <c r="P34" s="51">
        <f t="shared" si="46"/>
        <v>13536.2</v>
      </c>
      <c r="Q34" s="51">
        <f t="shared" si="46"/>
        <v>0</v>
      </c>
      <c r="R34" s="21"/>
      <c r="S34" s="23">
        <f t="shared" si="43"/>
        <v>90.619470780942549</v>
      </c>
      <c r="T34" s="57"/>
      <c r="U34" s="58"/>
    </row>
    <row r="35" spans="1:21" ht="19.5" customHeight="1">
      <c r="A35" s="56" t="s">
        <v>30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8"/>
      <c r="U35" s="59"/>
    </row>
    <row r="36" spans="1:21" ht="18.75">
      <c r="A36" s="66" t="s">
        <v>31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58"/>
      <c r="U36" s="59"/>
    </row>
    <row r="37" spans="1:21" ht="53.25" customHeight="1">
      <c r="A37" s="18" t="s">
        <v>32</v>
      </c>
      <c r="B37" s="13"/>
      <c r="C37" s="17">
        <v>0</v>
      </c>
      <c r="D37" s="17"/>
      <c r="E37" s="17"/>
      <c r="F37" s="17">
        <v>0</v>
      </c>
      <c r="G37" s="17"/>
      <c r="H37" s="17">
        <v>0</v>
      </c>
      <c r="I37" s="17"/>
      <c r="J37" s="17"/>
      <c r="K37" s="17"/>
      <c r="L37" s="17"/>
      <c r="M37" s="17">
        <v>0</v>
      </c>
      <c r="N37" s="17"/>
      <c r="O37" s="17"/>
      <c r="P37" s="17"/>
      <c r="Q37" s="17"/>
      <c r="R37" s="15"/>
      <c r="S37" s="23" t="e">
        <f t="shared" ref="S37:S39" si="47">M37*100/C37</f>
        <v>#DIV/0!</v>
      </c>
      <c r="T37" s="7"/>
      <c r="U37" s="4"/>
    </row>
    <row r="38" spans="1:21" ht="116.25" customHeight="1">
      <c r="A38" s="18" t="s">
        <v>34</v>
      </c>
      <c r="B38" s="13"/>
      <c r="C38" s="17">
        <v>310</v>
      </c>
      <c r="D38" s="17"/>
      <c r="E38" s="17"/>
      <c r="F38" s="17">
        <v>310</v>
      </c>
      <c r="G38" s="17"/>
      <c r="H38" s="17">
        <v>229.4</v>
      </c>
      <c r="I38" s="17"/>
      <c r="J38" s="17"/>
      <c r="K38" s="17">
        <v>229.4</v>
      </c>
      <c r="L38" s="17"/>
      <c r="M38" s="17">
        <v>309.39999999999998</v>
      </c>
      <c r="N38" s="17"/>
      <c r="O38" s="17"/>
      <c r="P38" s="17">
        <v>309.39999999999998</v>
      </c>
      <c r="Q38" s="17"/>
      <c r="R38" s="50" t="s">
        <v>116</v>
      </c>
      <c r="S38" s="23">
        <f t="shared" si="47"/>
        <v>99.806451612903217</v>
      </c>
      <c r="T38" s="7"/>
      <c r="U38" s="4"/>
    </row>
    <row r="39" spans="1:21" ht="79.5" customHeight="1">
      <c r="A39" s="18" t="s">
        <v>35</v>
      </c>
      <c r="B39" s="16"/>
      <c r="C39" s="17">
        <v>1205</v>
      </c>
      <c r="D39" s="17"/>
      <c r="E39" s="17">
        <v>1083.2</v>
      </c>
      <c r="F39" s="17">
        <v>121.8</v>
      </c>
      <c r="G39" s="17"/>
      <c r="H39" s="17">
        <v>1173.4000000000001</v>
      </c>
      <c r="I39" s="17"/>
      <c r="J39" s="17">
        <v>1054.8</v>
      </c>
      <c r="K39" s="17">
        <v>177.9</v>
      </c>
      <c r="L39" s="17"/>
      <c r="M39" s="17">
        <v>1173.4000000000001</v>
      </c>
      <c r="N39" s="17"/>
      <c r="O39" s="17">
        <v>1054.8</v>
      </c>
      <c r="P39" s="17">
        <v>177.9</v>
      </c>
      <c r="Q39" s="17"/>
      <c r="R39" s="16" t="s">
        <v>36</v>
      </c>
      <c r="S39" s="23">
        <f t="shared" si="47"/>
        <v>97.37759336099586</v>
      </c>
      <c r="T39" s="7"/>
      <c r="U39" s="4"/>
    </row>
    <row r="40" spans="1:21" ht="20.25" customHeight="1">
      <c r="A40" s="62" t="s">
        <v>39</v>
      </c>
      <c r="B40" s="63"/>
      <c r="C40" s="14">
        <f t="shared" ref="C40:Q40" si="48">SUM(C37:C39)</f>
        <v>1515</v>
      </c>
      <c r="D40" s="14">
        <f t="shared" si="48"/>
        <v>0</v>
      </c>
      <c r="E40" s="14">
        <f t="shared" si="48"/>
        <v>1083.2</v>
      </c>
      <c r="F40" s="14">
        <f t="shared" si="48"/>
        <v>431.8</v>
      </c>
      <c r="G40" s="14">
        <f t="shared" si="48"/>
        <v>0</v>
      </c>
      <c r="H40" s="14">
        <f t="shared" si="48"/>
        <v>1402.8000000000002</v>
      </c>
      <c r="I40" s="14">
        <f t="shared" si="48"/>
        <v>0</v>
      </c>
      <c r="J40" s="14">
        <f t="shared" si="48"/>
        <v>1054.8</v>
      </c>
      <c r="K40" s="14">
        <f t="shared" si="48"/>
        <v>407.3</v>
      </c>
      <c r="L40" s="14">
        <f t="shared" si="48"/>
        <v>0</v>
      </c>
      <c r="M40" s="14">
        <f t="shared" si="48"/>
        <v>1482.8000000000002</v>
      </c>
      <c r="N40" s="14">
        <f t="shared" si="48"/>
        <v>0</v>
      </c>
      <c r="O40" s="14">
        <f t="shared" si="48"/>
        <v>1054.8</v>
      </c>
      <c r="P40" s="14">
        <f t="shared" si="48"/>
        <v>487.29999999999995</v>
      </c>
      <c r="Q40" s="14">
        <f t="shared" si="48"/>
        <v>0</v>
      </c>
      <c r="R40" s="13"/>
      <c r="S40" s="13"/>
      <c r="T40" s="7"/>
      <c r="U40" s="4"/>
    </row>
    <row r="41" spans="1:21" ht="18.75">
      <c r="A41" s="80" t="s">
        <v>37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2"/>
      <c r="T41" s="7"/>
      <c r="U41" s="4"/>
    </row>
    <row r="42" spans="1:21" ht="69" customHeight="1">
      <c r="A42" s="18" t="s">
        <v>38</v>
      </c>
      <c r="B42" s="13"/>
      <c r="C42" s="14">
        <v>1643.7</v>
      </c>
      <c r="D42" s="14"/>
      <c r="E42" s="14"/>
      <c r="F42" s="14">
        <v>1643.7</v>
      </c>
      <c r="G42" s="14"/>
      <c r="H42" s="14">
        <v>749.1</v>
      </c>
      <c r="I42" s="14"/>
      <c r="J42" s="14"/>
      <c r="K42" s="14">
        <v>749.1</v>
      </c>
      <c r="L42" s="14"/>
      <c r="M42" s="14">
        <v>1484</v>
      </c>
      <c r="N42" s="14"/>
      <c r="O42" s="14"/>
      <c r="P42" s="14">
        <v>1484</v>
      </c>
      <c r="Q42" s="14"/>
      <c r="R42" s="35" t="s">
        <v>92</v>
      </c>
      <c r="S42" s="23">
        <f t="shared" ref="S42:S50" si="49">M42*100/C42</f>
        <v>90.284115106162929</v>
      </c>
      <c r="T42" s="7"/>
      <c r="U42" s="4"/>
    </row>
    <row r="43" spans="1:21" ht="68.25" customHeight="1">
      <c r="A43" s="18" t="s">
        <v>40</v>
      </c>
      <c r="B43" s="13"/>
      <c r="C43" s="14">
        <v>50</v>
      </c>
      <c r="D43" s="14"/>
      <c r="E43" s="14"/>
      <c r="F43" s="14">
        <v>50</v>
      </c>
      <c r="G43" s="14"/>
      <c r="H43" s="14">
        <v>50</v>
      </c>
      <c r="I43" s="14"/>
      <c r="J43" s="14"/>
      <c r="K43" s="14">
        <v>50</v>
      </c>
      <c r="L43" s="14"/>
      <c r="M43" s="14">
        <v>50</v>
      </c>
      <c r="N43" s="14"/>
      <c r="O43" s="14"/>
      <c r="P43" s="14">
        <v>50</v>
      </c>
      <c r="Q43" s="14"/>
      <c r="R43" s="50" t="s">
        <v>119</v>
      </c>
      <c r="S43" s="23">
        <f t="shared" si="49"/>
        <v>100</v>
      </c>
      <c r="T43" s="7"/>
      <c r="U43" s="4"/>
    </row>
    <row r="44" spans="1:21" ht="288.75" customHeight="1">
      <c r="A44" s="18" t="s">
        <v>41</v>
      </c>
      <c r="B44" s="13"/>
      <c r="C44" s="14">
        <v>1380.7</v>
      </c>
      <c r="D44" s="14"/>
      <c r="E44" s="14"/>
      <c r="F44" s="14">
        <v>1380.7</v>
      </c>
      <c r="G44" s="14"/>
      <c r="H44" s="14">
        <v>181.6</v>
      </c>
      <c r="I44" s="14"/>
      <c r="J44" s="14"/>
      <c r="K44" s="14">
        <v>181.6</v>
      </c>
      <c r="L44" s="14"/>
      <c r="M44" s="14">
        <v>1373.8</v>
      </c>
      <c r="N44" s="14"/>
      <c r="O44" s="14"/>
      <c r="P44" s="14">
        <v>1373.8</v>
      </c>
      <c r="Q44" s="14"/>
      <c r="R44" s="50" t="s">
        <v>118</v>
      </c>
      <c r="S44" s="23">
        <f t="shared" si="49"/>
        <v>99.500253494604181</v>
      </c>
      <c r="T44" s="7"/>
      <c r="U44" s="4"/>
    </row>
    <row r="45" spans="1:21" ht="47.25">
      <c r="A45" s="18" t="s">
        <v>42</v>
      </c>
      <c r="B45" s="13"/>
      <c r="C45" s="14">
        <v>149</v>
      </c>
      <c r="D45" s="14"/>
      <c r="E45" s="14"/>
      <c r="F45" s="14">
        <v>149</v>
      </c>
      <c r="G45" s="14"/>
      <c r="H45" s="14">
        <v>149</v>
      </c>
      <c r="I45" s="14"/>
      <c r="J45" s="14"/>
      <c r="K45" s="14">
        <v>149</v>
      </c>
      <c r="L45" s="14"/>
      <c r="M45" s="14">
        <v>149</v>
      </c>
      <c r="N45" s="14"/>
      <c r="O45" s="14"/>
      <c r="P45" s="14">
        <v>149</v>
      </c>
      <c r="Q45" s="14"/>
      <c r="R45" s="13" t="s">
        <v>43</v>
      </c>
      <c r="S45" s="23">
        <f t="shared" si="49"/>
        <v>100</v>
      </c>
      <c r="T45" s="7"/>
      <c r="U45" s="4"/>
    </row>
    <row r="46" spans="1:21" ht="90">
      <c r="A46" s="18" t="s">
        <v>44</v>
      </c>
      <c r="B46" s="11"/>
      <c r="C46" s="14">
        <v>94</v>
      </c>
      <c r="D46" s="14"/>
      <c r="E46" s="14"/>
      <c r="F46" s="14">
        <v>94</v>
      </c>
      <c r="G46" s="14"/>
      <c r="H46" s="14">
        <v>6.5</v>
      </c>
      <c r="I46" s="14"/>
      <c r="J46" s="14"/>
      <c r="K46" s="14">
        <v>6.5</v>
      </c>
      <c r="L46" s="14"/>
      <c r="M46" s="14">
        <v>44.3</v>
      </c>
      <c r="N46" s="14"/>
      <c r="O46" s="14"/>
      <c r="P46" s="14">
        <v>44.3</v>
      </c>
      <c r="Q46" s="14"/>
      <c r="R46" s="11" t="s">
        <v>45</v>
      </c>
      <c r="S46" s="23">
        <f t="shared" si="49"/>
        <v>47.127659574468083</v>
      </c>
      <c r="T46" s="58"/>
      <c r="U46" s="59"/>
    </row>
    <row r="47" spans="1:21" s="30" customFormat="1" ht="150" customHeight="1">
      <c r="A47" s="24" t="s">
        <v>46</v>
      </c>
      <c r="B47" s="39"/>
      <c r="C47" s="40">
        <v>1347.9</v>
      </c>
      <c r="D47" s="40"/>
      <c r="E47" s="40">
        <v>1095.9000000000001</v>
      </c>
      <c r="F47" s="40">
        <v>252</v>
      </c>
      <c r="G47" s="40"/>
      <c r="H47" s="40">
        <v>698.7</v>
      </c>
      <c r="I47" s="40"/>
      <c r="J47" s="40">
        <v>568.1</v>
      </c>
      <c r="K47" s="40">
        <v>130.6</v>
      </c>
      <c r="L47" s="40"/>
      <c r="M47" s="40">
        <v>1329.5</v>
      </c>
      <c r="N47" s="40"/>
      <c r="O47" s="40">
        <v>1080.9000000000001</v>
      </c>
      <c r="P47" s="40">
        <v>248.6</v>
      </c>
      <c r="Q47" s="40"/>
      <c r="R47" s="39" t="s">
        <v>117</v>
      </c>
      <c r="S47" s="23">
        <f t="shared" si="49"/>
        <v>98.634913569255872</v>
      </c>
      <c r="T47" s="28"/>
      <c r="U47" s="29"/>
    </row>
    <row r="48" spans="1:21" ht="165.75" customHeight="1">
      <c r="A48" s="18" t="s">
        <v>47</v>
      </c>
      <c r="B48" s="23"/>
      <c r="C48" s="14">
        <v>1400.0000299999999</v>
      </c>
      <c r="D48" s="14"/>
      <c r="E48" s="14">
        <v>1330</v>
      </c>
      <c r="F48" s="14">
        <v>70</v>
      </c>
      <c r="G48" s="14"/>
      <c r="H48" s="14">
        <v>715.8</v>
      </c>
      <c r="I48" s="14"/>
      <c r="J48" s="14">
        <v>680</v>
      </c>
      <c r="K48" s="14">
        <v>35.799999999999997</v>
      </c>
      <c r="L48" s="14"/>
      <c r="M48" s="14">
        <v>1400.0000299999999</v>
      </c>
      <c r="N48" s="14"/>
      <c r="O48" s="14">
        <v>1330</v>
      </c>
      <c r="P48" s="14">
        <v>70</v>
      </c>
      <c r="Q48" s="14"/>
      <c r="R48" s="21" t="s">
        <v>60</v>
      </c>
      <c r="S48" s="23">
        <f t="shared" si="49"/>
        <v>100</v>
      </c>
      <c r="T48" s="7"/>
      <c r="U48" s="4"/>
    </row>
    <row r="49" spans="1:21" ht="20.25" customHeight="1">
      <c r="A49" s="62" t="s">
        <v>39</v>
      </c>
      <c r="B49" s="63"/>
      <c r="C49" s="14">
        <f t="shared" ref="C49:Q49" si="50">SUM(C42:C48)</f>
        <v>6065.3000300000003</v>
      </c>
      <c r="D49" s="14">
        <f t="shared" si="50"/>
        <v>0</v>
      </c>
      <c r="E49" s="14">
        <f t="shared" si="50"/>
        <v>2425.9</v>
      </c>
      <c r="F49" s="14">
        <f t="shared" si="50"/>
        <v>3639.4</v>
      </c>
      <c r="G49" s="14">
        <f t="shared" si="50"/>
        <v>0</v>
      </c>
      <c r="H49" s="14">
        <f>SUM(H42:H48)</f>
        <v>2550.6999999999998</v>
      </c>
      <c r="I49" s="14">
        <f t="shared" si="50"/>
        <v>0</v>
      </c>
      <c r="J49" s="14">
        <f t="shared" si="50"/>
        <v>1248.0999999999999</v>
      </c>
      <c r="K49" s="14">
        <f t="shared" si="50"/>
        <v>1302.5999999999999</v>
      </c>
      <c r="L49" s="14">
        <f t="shared" si="50"/>
        <v>0</v>
      </c>
      <c r="M49" s="14">
        <f t="shared" si="50"/>
        <v>5830.6000300000005</v>
      </c>
      <c r="N49" s="14">
        <f t="shared" si="50"/>
        <v>0</v>
      </c>
      <c r="O49" s="14">
        <f t="shared" si="50"/>
        <v>2410.9</v>
      </c>
      <c r="P49" s="14">
        <f t="shared" si="50"/>
        <v>3419.7000000000003</v>
      </c>
      <c r="Q49" s="14">
        <f t="shared" si="50"/>
        <v>0</v>
      </c>
      <c r="R49" s="13"/>
      <c r="S49" s="13"/>
      <c r="T49" s="7"/>
      <c r="U49" s="4"/>
    </row>
    <row r="50" spans="1:21" ht="20.25" customHeight="1">
      <c r="A50" s="64" t="s">
        <v>48</v>
      </c>
      <c r="B50" s="65"/>
      <c r="C50" s="14">
        <f t="shared" ref="C50:Q50" si="51">C49+C40</f>
        <v>7580.3000300000003</v>
      </c>
      <c r="D50" s="14">
        <f t="shared" si="51"/>
        <v>0</v>
      </c>
      <c r="E50" s="14">
        <f t="shared" si="51"/>
        <v>3509.1000000000004</v>
      </c>
      <c r="F50" s="14">
        <f t="shared" si="51"/>
        <v>4071.2000000000003</v>
      </c>
      <c r="G50" s="14">
        <f t="shared" si="51"/>
        <v>0</v>
      </c>
      <c r="H50" s="14">
        <f t="shared" si="51"/>
        <v>3953.5</v>
      </c>
      <c r="I50" s="14">
        <f t="shared" si="51"/>
        <v>0</v>
      </c>
      <c r="J50" s="14">
        <f t="shared" si="51"/>
        <v>2302.8999999999996</v>
      </c>
      <c r="K50" s="14">
        <f t="shared" si="51"/>
        <v>1709.8999999999999</v>
      </c>
      <c r="L50" s="14">
        <f t="shared" si="51"/>
        <v>0</v>
      </c>
      <c r="M50" s="14">
        <f t="shared" si="51"/>
        <v>7313.4000300000007</v>
      </c>
      <c r="N50" s="14">
        <f t="shared" si="51"/>
        <v>0</v>
      </c>
      <c r="O50" s="14">
        <f t="shared" si="51"/>
        <v>3465.7</v>
      </c>
      <c r="P50" s="14">
        <f t="shared" si="51"/>
        <v>3907</v>
      </c>
      <c r="Q50" s="14">
        <f t="shared" si="51"/>
        <v>0</v>
      </c>
      <c r="R50" s="13"/>
      <c r="S50" s="23">
        <f t="shared" si="49"/>
        <v>96.4790311868434</v>
      </c>
      <c r="T50" s="7"/>
      <c r="U50" s="4"/>
    </row>
    <row r="51" spans="1:21" ht="19.5" customHeight="1">
      <c r="A51" s="56" t="s">
        <v>49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8"/>
      <c r="U51" s="59"/>
    </row>
    <row r="52" spans="1:21" ht="18.75">
      <c r="A52" s="66" t="s">
        <v>50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58"/>
      <c r="U52" s="59"/>
    </row>
    <row r="53" spans="1:21" ht="71.25" customHeight="1">
      <c r="A53" s="18" t="s">
        <v>51</v>
      </c>
      <c r="B53" s="13"/>
      <c r="C53" s="17">
        <v>1203</v>
      </c>
      <c r="D53" s="17"/>
      <c r="E53" s="17"/>
      <c r="F53" s="17">
        <v>1203</v>
      </c>
      <c r="G53" s="17"/>
      <c r="H53" s="17">
        <v>555.29999999999995</v>
      </c>
      <c r="I53" s="17"/>
      <c r="J53" s="17"/>
      <c r="K53" s="17">
        <v>555.29999999999995</v>
      </c>
      <c r="L53" s="17"/>
      <c r="M53" s="17">
        <v>990.6</v>
      </c>
      <c r="N53" s="17"/>
      <c r="O53" s="17"/>
      <c r="P53" s="17">
        <v>990.6</v>
      </c>
      <c r="Q53" s="17"/>
      <c r="R53" s="15" t="s">
        <v>120</v>
      </c>
      <c r="S53" s="23">
        <f t="shared" ref="S53:S54" si="52">M53*100/C53</f>
        <v>82.344139650872819</v>
      </c>
      <c r="T53" s="7"/>
      <c r="U53" s="6"/>
    </row>
    <row r="54" spans="1:21" ht="99" customHeight="1">
      <c r="A54" s="18" t="s">
        <v>52</v>
      </c>
      <c r="B54" s="13"/>
      <c r="C54" s="17">
        <v>55</v>
      </c>
      <c r="D54" s="17"/>
      <c r="E54" s="17"/>
      <c r="F54" s="17">
        <v>55</v>
      </c>
      <c r="G54" s="17"/>
      <c r="H54" s="17">
        <v>55</v>
      </c>
      <c r="I54" s="17"/>
      <c r="J54" s="17"/>
      <c r="K54" s="17">
        <v>55</v>
      </c>
      <c r="L54" s="17"/>
      <c r="M54" s="17">
        <v>55</v>
      </c>
      <c r="N54" s="17"/>
      <c r="O54" s="17"/>
      <c r="P54" s="17">
        <v>55</v>
      </c>
      <c r="Q54" s="17"/>
      <c r="R54" s="50" t="s">
        <v>121</v>
      </c>
      <c r="S54" s="23">
        <f t="shared" si="52"/>
        <v>100</v>
      </c>
      <c r="T54" s="7"/>
      <c r="U54" s="6"/>
    </row>
    <row r="55" spans="1:21" ht="20.25" customHeight="1">
      <c r="A55" s="62" t="s">
        <v>39</v>
      </c>
      <c r="B55" s="63"/>
      <c r="C55" s="14">
        <f>SUM(C53:C54)</f>
        <v>1258</v>
      </c>
      <c r="D55" s="14">
        <f t="shared" ref="D55:Q55" si="53">SUM(D53:D54)</f>
        <v>0</v>
      </c>
      <c r="E55" s="14">
        <f t="shared" si="53"/>
        <v>0</v>
      </c>
      <c r="F55" s="14">
        <f t="shared" si="53"/>
        <v>1258</v>
      </c>
      <c r="G55" s="14">
        <f t="shared" si="53"/>
        <v>0</v>
      </c>
      <c r="H55" s="14">
        <f t="shared" si="53"/>
        <v>610.29999999999995</v>
      </c>
      <c r="I55" s="14">
        <f t="shared" si="53"/>
        <v>0</v>
      </c>
      <c r="J55" s="14">
        <f t="shared" si="53"/>
        <v>0</v>
      </c>
      <c r="K55" s="14">
        <f t="shared" si="53"/>
        <v>610.29999999999995</v>
      </c>
      <c r="L55" s="14">
        <f t="shared" si="53"/>
        <v>0</v>
      </c>
      <c r="M55" s="14">
        <f t="shared" si="53"/>
        <v>1045.5999999999999</v>
      </c>
      <c r="N55" s="14">
        <f t="shared" si="53"/>
        <v>0</v>
      </c>
      <c r="O55" s="14">
        <f t="shared" si="53"/>
        <v>0</v>
      </c>
      <c r="P55" s="14">
        <f t="shared" si="53"/>
        <v>1045.5999999999999</v>
      </c>
      <c r="Q55" s="14">
        <f t="shared" si="53"/>
        <v>0</v>
      </c>
      <c r="R55" s="13"/>
      <c r="S55" s="13"/>
      <c r="T55" s="7"/>
      <c r="U55" s="6"/>
    </row>
    <row r="56" spans="1:21" ht="18.75">
      <c r="A56" s="66" t="s">
        <v>53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58"/>
      <c r="U56" s="59"/>
    </row>
    <row r="57" spans="1:21" ht="200.25" customHeight="1">
      <c r="A57" s="18" t="s">
        <v>54</v>
      </c>
      <c r="B57" s="13"/>
      <c r="C57" s="17">
        <v>954.6</v>
      </c>
      <c r="D57" s="17"/>
      <c r="E57" s="17"/>
      <c r="F57" s="17">
        <v>954.6</v>
      </c>
      <c r="G57" s="17"/>
      <c r="H57" s="17">
        <v>374.8</v>
      </c>
      <c r="I57" s="17"/>
      <c r="J57" s="17"/>
      <c r="K57" s="17">
        <v>374.8</v>
      </c>
      <c r="L57" s="17"/>
      <c r="M57" s="17">
        <v>951.1</v>
      </c>
      <c r="N57" s="17"/>
      <c r="O57" s="17"/>
      <c r="P57" s="17">
        <v>951.1</v>
      </c>
      <c r="Q57" s="17"/>
      <c r="R57" s="15" t="s">
        <v>122</v>
      </c>
      <c r="S57" s="23">
        <f t="shared" ref="S57" si="54">M57*100/C57</f>
        <v>99.633354284517068</v>
      </c>
      <c r="T57" s="7"/>
      <c r="U57" s="6"/>
    </row>
    <row r="58" spans="1:21" ht="20.25" customHeight="1">
      <c r="A58" s="62" t="s">
        <v>39</v>
      </c>
      <c r="B58" s="63"/>
      <c r="C58" s="14">
        <f t="shared" ref="C58:Q58" si="55">SUM(C57:C57)</f>
        <v>954.6</v>
      </c>
      <c r="D58" s="14">
        <f t="shared" si="55"/>
        <v>0</v>
      </c>
      <c r="E58" s="14">
        <f t="shared" si="55"/>
        <v>0</v>
      </c>
      <c r="F58" s="14">
        <f t="shared" si="55"/>
        <v>954.6</v>
      </c>
      <c r="G58" s="14">
        <f t="shared" si="55"/>
        <v>0</v>
      </c>
      <c r="H58" s="14">
        <f t="shared" si="55"/>
        <v>374.8</v>
      </c>
      <c r="I58" s="14">
        <f t="shared" si="55"/>
        <v>0</v>
      </c>
      <c r="J58" s="14">
        <f t="shared" si="55"/>
        <v>0</v>
      </c>
      <c r="K58" s="14">
        <f t="shared" si="55"/>
        <v>374.8</v>
      </c>
      <c r="L58" s="14">
        <f t="shared" si="55"/>
        <v>0</v>
      </c>
      <c r="M58" s="14">
        <f t="shared" si="55"/>
        <v>951.1</v>
      </c>
      <c r="N58" s="14">
        <f t="shared" si="55"/>
        <v>0</v>
      </c>
      <c r="O58" s="14">
        <f t="shared" si="55"/>
        <v>0</v>
      </c>
      <c r="P58" s="14">
        <f t="shared" si="55"/>
        <v>951.1</v>
      </c>
      <c r="Q58" s="14">
        <f t="shared" si="55"/>
        <v>0</v>
      </c>
      <c r="R58" s="13"/>
      <c r="S58" s="13"/>
      <c r="T58" s="7"/>
      <c r="U58" s="6"/>
    </row>
    <row r="59" spans="1:21" ht="18.75">
      <c r="A59" s="66" t="s">
        <v>55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58"/>
      <c r="U59" s="59"/>
    </row>
    <row r="60" spans="1:21" ht="96.75" customHeight="1">
      <c r="A60" s="18" t="s">
        <v>56</v>
      </c>
      <c r="B60" s="13"/>
      <c r="C60" s="17">
        <f>E60+F60</f>
        <v>1577.1999999999998</v>
      </c>
      <c r="D60" s="17"/>
      <c r="E60" s="17">
        <v>1054.0999999999999</v>
      </c>
      <c r="F60" s="17">
        <v>523.1</v>
      </c>
      <c r="G60" s="17"/>
      <c r="H60" s="17">
        <f>J60+K60</f>
        <v>1577.1999999999998</v>
      </c>
      <c r="I60" s="17"/>
      <c r="J60" s="17">
        <v>1054.0999999999999</v>
      </c>
      <c r="K60" s="17">
        <v>523.1</v>
      </c>
      <c r="L60" s="17"/>
      <c r="M60" s="17">
        <f>O60+P60</f>
        <v>1577.1999999999998</v>
      </c>
      <c r="N60" s="17"/>
      <c r="O60" s="17">
        <v>1054.0999999999999</v>
      </c>
      <c r="P60" s="17">
        <v>523.1</v>
      </c>
      <c r="Q60" s="17"/>
      <c r="R60" s="15" t="s">
        <v>57</v>
      </c>
      <c r="S60" s="23">
        <f t="shared" ref="S60" si="56">M60*100/C60</f>
        <v>100</v>
      </c>
      <c r="T60" s="7"/>
      <c r="U60" s="6"/>
    </row>
    <row r="61" spans="1:21" ht="20.25" customHeight="1">
      <c r="A61" s="62" t="s">
        <v>39</v>
      </c>
      <c r="B61" s="63"/>
      <c r="C61" s="14">
        <f t="shared" ref="C61:Q61" si="57">SUM(C60:C60)</f>
        <v>1577.1999999999998</v>
      </c>
      <c r="D61" s="14">
        <f t="shared" si="57"/>
        <v>0</v>
      </c>
      <c r="E61" s="14">
        <f t="shared" si="57"/>
        <v>1054.0999999999999</v>
      </c>
      <c r="F61" s="14">
        <f t="shared" si="57"/>
        <v>523.1</v>
      </c>
      <c r="G61" s="14">
        <f t="shared" si="57"/>
        <v>0</v>
      </c>
      <c r="H61" s="14">
        <f t="shared" si="57"/>
        <v>1577.1999999999998</v>
      </c>
      <c r="I61" s="14">
        <f t="shared" si="57"/>
        <v>0</v>
      </c>
      <c r="J61" s="14">
        <f t="shared" si="57"/>
        <v>1054.0999999999999</v>
      </c>
      <c r="K61" s="14">
        <f t="shared" si="57"/>
        <v>523.1</v>
      </c>
      <c r="L61" s="14">
        <f t="shared" si="57"/>
        <v>0</v>
      </c>
      <c r="M61" s="14">
        <f t="shared" si="57"/>
        <v>1577.1999999999998</v>
      </c>
      <c r="N61" s="14">
        <f t="shared" si="57"/>
        <v>0</v>
      </c>
      <c r="O61" s="14">
        <f t="shared" si="57"/>
        <v>1054.0999999999999</v>
      </c>
      <c r="P61" s="14">
        <f t="shared" si="57"/>
        <v>523.1</v>
      </c>
      <c r="Q61" s="14">
        <f t="shared" si="57"/>
        <v>0</v>
      </c>
      <c r="R61" s="13"/>
      <c r="S61" s="13"/>
      <c r="T61" s="7"/>
      <c r="U61" s="6"/>
    </row>
    <row r="62" spans="1:21" ht="18.75">
      <c r="A62" s="66" t="s">
        <v>58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58"/>
      <c r="U62" s="59"/>
    </row>
    <row r="63" spans="1:21" ht="103.5" customHeight="1">
      <c r="A63" s="18" t="s">
        <v>59</v>
      </c>
      <c r="B63" s="13"/>
      <c r="C63" s="17">
        <v>129.5</v>
      </c>
      <c r="D63" s="17"/>
      <c r="E63" s="17"/>
      <c r="F63" s="17">
        <v>129.5</v>
      </c>
      <c r="G63" s="17"/>
      <c r="H63" s="17">
        <v>29.5</v>
      </c>
      <c r="I63" s="17"/>
      <c r="J63" s="17"/>
      <c r="K63" s="17">
        <v>29.5</v>
      </c>
      <c r="L63" s="17"/>
      <c r="M63" s="17">
        <v>29.5</v>
      </c>
      <c r="N63" s="17"/>
      <c r="O63" s="17"/>
      <c r="P63" s="17">
        <v>29.5</v>
      </c>
      <c r="Q63" s="17"/>
      <c r="R63" s="15" t="s">
        <v>123</v>
      </c>
      <c r="S63" s="23">
        <f t="shared" ref="S63:S65" si="58">M63*100/C63</f>
        <v>22.779922779922781</v>
      </c>
      <c r="T63" s="7"/>
      <c r="U63" s="6"/>
    </row>
    <row r="64" spans="1:21" ht="20.25" customHeight="1">
      <c r="A64" s="62" t="s">
        <v>39</v>
      </c>
      <c r="B64" s="63"/>
      <c r="C64" s="14">
        <f t="shared" ref="C64:Q64" si="59">SUM(C63:C63)</f>
        <v>129.5</v>
      </c>
      <c r="D64" s="14">
        <f t="shared" si="59"/>
        <v>0</v>
      </c>
      <c r="E64" s="14">
        <f t="shared" si="59"/>
        <v>0</v>
      </c>
      <c r="F64" s="14">
        <f t="shared" si="59"/>
        <v>129.5</v>
      </c>
      <c r="G64" s="14">
        <f t="shared" si="59"/>
        <v>0</v>
      </c>
      <c r="H64" s="14">
        <f t="shared" si="59"/>
        <v>29.5</v>
      </c>
      <c r="I64" s="14">
        <f t="shared" si="59"/>
        <v>0</v>
      </c>
      <c r="J64" s="14">
        <f t="shared" si="59"/>
        <v>0</v>
      </c>
      <c r="K64" s="14">
        <f t="shared" si="59"/>
        <v>29.5</v>
      </c>
      <c r="L64" s="14">
        <f t="shared" si="59"/>
        <v>0</v>
      </c>
      <c r="M64" s="14">
        <f t="shared" si="59"/>
        <v>29.5</v>
      </c>
      <c r="N64" s="14">
        <f t="shared" si="59"/>
        <v>0</v>
      </c>
      <c r="O64" s="14">
        <f t="shared" si="59"/>
        <v>0</v>
      </c>
      <c r="P64" s="14">
        <f t="shared" si="59"/>
        <v>29.5</v>
      </c>
      <c r="Q64" s="14">
        <f t="shared" si="59"/>
        <v>0</v>
      </c>
      <c r="R64" s="13"/>
      <c r="S64" s="13"/>
      <c r="T64" s="7"/>
      <c r="U64" s="6"/>
    </row>
    <row r="65" spans="1:21" ht="31.5" customHeight="1">
      <c r="A65" s="60" t="s">
        <v>76</v>
      </c>
      <c r="B65" s="61"/>
      <c r="C65" s="17">
        <f t="shared" ref="C65:Q65" si="60">C55+C58+C61+C64</f>
        <v>3919.2999999999997</v>
      </c>
      <c r="D65" s="17">
        <f t="shared" si="60"/>
        <v>0</v>
      </c>
      <c r="E65" s="17">
        <f t="shared" si="60"/>
        <v>1054.0999999999999</v>
      </c>
      <c r="F65" s="17">
        <f t="shared" si="60"/>
        <v>2865.2</v>
      </c>
      <c r="G65" s="17">
        <f t="shared" si="60"/>
        <v>0</v>
      </c>
      <c r="H65" s="17">
        <f t="shared" si="60"/>
        <v>2591.7999999999997</v>
      </c>
      <c r="I65" s="17">
        <f t="shared" si="60"/>
        <v>0</v>
      </c>
      <c r="J65" s="17">
        <f t="shared" si="60"/>
        <v>1054.0999999999999</v>
      </c>
      <c r="K65" s="17">
        <f t="shared" si="60"/>
        <v>1537.6999999999998</v>
      </c>
      <c r="L65" s="17">
        <f t="shared" si="60"/>
        <v>0</v>
      </c>
      <c r="M65" s="17">
        <f t="shared" si="60"/>
        <v>3603.3999999999996</v>
      </c>
      <c r="N65" s="17">
        <f t="shared" si="60"/>
        <v>0</v>
      </c>
      <c r="O65" s="17">
        <f t="shared" si="60"/>
        <v>1054.0999999999999</v>
      </c>
      <c r="P65" s="17">
        <f t="shared" si="60"/>
        <v>2549.2999999999997</v>
      </c>
      <c r="Q65" s="17">
        <f t="shared" si="60"/>
        <v>0</v>
      </c>
      <c r="R65" s="12"/>
      <c r="S65" s="23">
        <f t="shared" si="58"/>
        <v>91.939887224759516</v>
      </c>
      <c r="T65" s="57"/>
      <c r="U65" s="58"/>
    </row>
    <row r="66" spans="1:21" ht="19.5" customHeight="1">
      <c r="A66" s="56" t="s">
        <v>61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8"/>
      <c r="U66" s="59"/>
    </row>
    <row r="67" spans="1:21" ht="18.75">
      <c r="A67" s="66" t="s">
        <v>62</v>
      </c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58"/>
      <c r="U67" s="59"/>
    </row>
    <row r="68" spans="1:21" s="30" customFormat="1" ht="133.5" customHeight="1">
      <c r="A68" s="24" t="s">
        <v>63</v>
      </c>
      <c r="B68" s="25"/>
      <c r="C68" s="26">
        <v>109</v>
      </c>
      <c r="D68" s="26"/>
      <c r="E68" s="26"/>
      <c r="F68" s="26">
        <v>109</v>
      </c>
      <c r="G68" s="26"/>
      <c r="H68" s="26">
        <v>0</v>
      </c>
      <c r="I68" s="26"/>
      <c r="J68" s="26"/>
      <c r="K68" s="26"/>
      <c r="L68" s="26"/>
      <c r="M68" s="26">
        <v>109</v>
      </c>
      <c r="N68" s="26"/>
      <c r="O68" s="26"/>
      <c r="P68" s="26">
        <v>109</v>
      </c>
      <c r="Q68" s="26"/>
      <c r="R68" s="27" t="s">
        <v>93</v>
      </c>
      <c r="S68" s="23">
        <f t="shared" ref="S68" si="61">M68*100/C68</f>
        <v>100</v>
      </c>
      <c r="T68" s="28"/>
      <c r="U68" s="29"/>
    </row>
    <row r="69" spans="1:21" ht="20.25" customHeight="1">
      <c r="A69" s="62" t="s">
        <v>39</v>
      </c>
      <c r="B69" s="63"/>
      <c r="C69" s="14">
        <f t="shared" ref="C69:Q69" si="62">SUM(C68:C68)</f>
        <v>109</v>
      </c>
      <c r="D69" s="14">
        <f t="shared" si="62"/>
        <v>0</v>
      </c>
      <c r="E69" s="14">
        <f t="shared" si="62"/>
        <v>0</v>
      </c>
      <c r="F69" s="14">
        <f t="shared" si="62"/>
        <v>109</v>
      </c>
      <c r="G69" s="14">
        <f t="shared" si="62"/>
        <v>0</v>
      </c>
      <c r="H69" s="14">
        <f t="shared" si="62"/>
        <v>0</v>
      </c>
      <c r="I69" s="14">
        <f t="shared" si="62"/>
        <v>0</v>
      </c>
      <c r="J69" s="14">
        <f t="shared" si="62"/>
        <v>0</v>
      </c>
      <c r="K69" s="14">
        <f t="shared" si="62"/>
        <v>0</v>
      </c>
      <c r="L69" s="14">
        <f t="shared" si="62"/>
        <v>0</v>
      </c>
      <c r="M69" s="14">
        <f t="shared" si="62"/>
        <v>109</v>
      </c>
      <c r="N69" s="14">
        <f t="shared" si="62"/>
        <v>0</v>
      </c>
      <c r="O69" s="14">
        <f t="shared" si="62"/>
        <v>0</v>
      </c>
      <c r="P69" s="14">
        <f t="shared" si="62"/>
        <v>109</v>
      </c>
      <c r="Q69" s="14">
        <f t="shared" si="62"/>
        <v>0</v>
      </c>
      <c r="R69" s="22"/>
      <c r="S69" s="22"/>
      <c r="T69" s="19"/>
      <c r="U69" s="20"/>
    </row>
    <row r="70" spans="1:21" ht="18.75">
      <c r="A70" s="66" t="s">
        <v>64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58"/>
      <c r="U70" s="59"/>
    </row>
    <row r="71" spans="1:21" s="30" customFormat="1" ht="67.5" customHeight="1">
      <c r="A71" s="24" t="s">
        <v>65</v>
      </c>
      <c r="B71" s="25"/>
      <c r="C71" s="26">
        <v>401</v>
      </c>
      <c r="D71" s="26"/>
      <c r="E71" s="26"/>
      <c r="F71" s="26">
        <v>401</v>
      </c>
      <c r="G71" s="26"/>
      <c r="H71" s="26"/>
      <c r="I71" s="26"/>
      <c r="J71" s="26"/>
      <c r="K71" s="26"/>
      <c r="L71" s="26"/>
      <c r="M71" s="26">
        <v>400.9</v>
      </c>
      <c r="N71" s="26"/>
      <c r="O71" s="26"/>
      <c r="P71" s="26">
        <v>400.9</v>
      </c>
      <c r="Q71" s="26"/>
      <c r="R71" s="27" t="s">
        <v>94</v>
      </c>
      <c r="S71" s="23">
        <f t="shared" ref="S71" si="63">M71*100/C71</f>
        <v>99.975062344139644</v>
      </c>
      <c r="T71" s="28"/>
      <c r="U71" s="29"/>
    </row>
    <row r="72" spans="1:21" ht="20.25" customHeight="1">
      <c r="A72" s="62" t="s">
        <v>39</v>
      </c>
      <c r="B72" s="63"/>
      <c r="C72" s="14">
        <f t="shared" ref="C72:Q72" si="64">SUM(C71:C71)</f>
        <v>401</v>
      </c>
      <c r="D72" s="14">
        <f t="shared" si="64"/>
        <v>0</v>
      </c>
      <c r="E72" s="14">
        <f t="shared" si="64"/>
        <v>0</v>
      </c>
      <c r="F72" s="14">
        <f t="shared" si="64"/>
        <v>401</v>
      </c>
      <c r="G72" s="14">
        <f t="shared" si="64"/>
        <v>0</v>
      </c>
      <c r="H72" s="14">
        <f t="shared" si="64"/>
        <v>0</v>
      </c>
      <c r="I72" s="14">
        <f t="shared" si="64"/>
        <v>0</v>
      </c>
      <c r="J72" s="14">
        <f t="shared" si="64"/>
        <v>0</v>
      </c>
      <c r="K72" s="14">
        <f t="shared" si="64"/>
        <v>0</v>
      </c>
      <c r="L72" s="14">
        <f t="shared" si="64"/>
        <v>0</v>
      </c>
      <c r="M72" s="14">
        <f t="shared" si="64"/>
        <v>400.9</v>
      </c>
      <c r="N72" s="14">
        <f t="shared" si="64"/>
        <v>0</v>
      </c>
      <c r="O72" s="14">
        <f t="shared" si="64"/>
        <v>0</v>
      </c>
      <c r="P72" s="14">
        <f t="shared" si="64"/>
        <v>400.9</v>
      </c>
      <c r="Q72" s="14">
        <f t="shared" si="64"/>
        <v>0</v>
      </c>
      <c r="R72" s="22"/>
      <c r="S72" s="22"/>
      <c r="T72" s="19"/>
      <c r="U72" s="20"/>
    </row>
    <row r="73" spans="1:21" ht="18.75">
      <c r="A73" s="66" t="s">
        <v>66</v>
      </c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58"/>
      <c r="U73" s="59"/>
    </row>
    <row r="74" spans="1:21" s="30" customFormat="1" ht="114.75" customHeight="1">
      <c r="A74" s="24" t="s">
        <v>67</v>
      </c>
      <c r="B74" s="25"/>
      <c r="C74" s="26">
        <v>61.2</v>
      </c>
      <c r="D74" s="26"/>
      <c r="E74" s="26"/>
      <c r="F74" s="26">
        <v>61.2</v>
      </c>
      <c r="G74" s="26"/>
      <c r="H74" s="26">
        <v>61.1</v>
      </c>
      <c r="I74" s="26"/>
      <c r="J74" s="26"/>
      <c r="K74" s="26">
        <v>61.1</v>
      </c>
      <c r="L74" s="26"/>
      <c r="M74" s="26">
        <v>61.1</v>
      </c>
      <c r="N74" s="26"/>
      <c r="O74" s="26"/>
      <c r="P74" s="26">
        <v>61.1</v>
      </c>
      <c r="Q74" s="26"/>
      <c r="R74" s="27" t="s">
        <v>96</v>
      </c>
      <c r="S74" s="23">
        <f t="shared" ref="S74" si="65">M74*100/C74</f>
        <v>99.83660130718954</v>
      </c>
      <c r="T74" s="28"/>
      <c r="U74" s="29"/>
    </row>
    <row r="75" spans="1:21" ht="20.25" customHeight="1">
      <c r="A75" s="62" t="s">
        <v>39</v>
      </c>
      <c r="B75" s="63"/>
      <c r="C75" s="14">
        <f t="shared" ref="C75:Q75" si="66">SUM(C74:C74)</f>
        <v>61.2</v>
      </c>
      <c r="D75" s="14">
        <f t="shared" si="66"/>
        <v>0</v>
      </c>
      <c r="E75" s="14">
        <f t="shared" si="66"/>
        <v>0</v>
      </c>
      <c r="F75" s="14">
        <f t="shared" si="66"/>
        <v>61.2</v>
      </c>
      <c r="G75" s="14">
        <f t="shared" si="66"/>
        <v>0</v>
      </c>
      <c r="H75" s="14">
        <f t="shared" si="66"/>
        <v>61.1</v>
      </c>
      <c r="I75" s="14">
        <f t="shared" si="66"/>
        <v>0</v>
      </c>
      <c r="J75" s="14">
        <f t="shared" si="66"/>
        <v>0</v>
      </c>
      <c r="K75" s="14">
        <f t="shared" si="66"/>
        <v>61.1</v>
      </c>
      <c r="L75" s="14">
        <f t="shared" si="66"/>
        <v>0</v>
      </c>
      <c r="M75" s="14">
        <f t="shared" si="66"/>
        <v>61.1</v>
      </c>
      <c r="N75" s="14">
        <f t="shared" si="66"/>
        <v>0</v>
      </c>
      <c r="O75" s="14">
        <f t="shared" si="66"/>
        <v>0</v>
      </c>
      <c r="P75" s="14">
        <f t="shared" si="66"/>
        <v>61.1</v>
      </c>
      <c r="Q75" s="14">
        <f t="shared" si="66"/>
        <v>0</v>
      </c>
      <c r="R75" s="22"/>
      <c r="S75" s="22"/>
      <c r="T75" s="19"/>
      <c r="U75" s="20"/>
    </row>
    <row r="76" spans="1:21" ht="18.75">
      <c r="A76" s="66" t="s">
        <v>68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58"/>
      <c r="U76" s="59"/>
    </row>
    <row r="77" spans="1:21" s="30" customFormat="1" ht="72" customHeight="1">
      <c r="A77" s="24" t="s">
        <v>69</v>
      </c>
      <c r="B77" s="25"/>
      <c r="C77" s="26">
        <v>4.2</v>
      </c>
      <c r="D77" s="26"/>
      <c r="E77" s="26"/>
      <c r="F77" s="26">
        <v>4.2</v>
      </c>
      <c r="G77" s="26"/>
      <c r="H77" s="26">
        <v>4.2</v>
      </c>
      <c r="I77" s="26"/>
      <c r="J77" s="26"/>
      <c r="K77" s="26">
        <v>4.2</v>
      </c>
      <c r="L77" s="26"/>
      <c r="M77" s="26">
        <v>4.2</v>
      </c>
      <c r="N77" s="26"/>
      <c r="O77" s="26"/>
      <c r="P77" s="26">
        <v>4.2</v>
      </c>
      <c r="Q77" s="26"/>
      <c r="R77" s="27" t="s">
        <v>95</v>
      </c>
      <c r="S77" s="23">
        <f t="shared" ref="S77:S79" si="67">M77*100/C77</f>
        <v>100</v>
      </c>
      <c r="T77" s="28"/>
      <c r="U77" s="29"/>
    </row>
    <row r="78" spans="1:21" ht="20.25" customHeight="1">
      <c r="A78" s="62" t="s">
        <v>39</v>
      </c>
      <c r="B78" s="63"/>
      <c r="C78" s="14">
        <f t="shared" ref="C78:Q78" si="68">SUM(C77:C77)</f>
        <v>4.2</v>
      </c>
      <c r="D78" s="14">
        <f t="shared" si="68"/>
        <v>0</v>
      </c>
      <c r="E78" s="14">
        <f t="shared" si="68"/>
        <v>0</v>
      </c>
      <c r="F78" s="14">
        <f t="shared" si="68"/>
        <v>4.2</v>
      </c>
      <c r="G78" s="14">
        <f t="shared" si="68"/>
        <v>0</v>
      </c>
      <c r="H78" s="14">
        <f t="shared" si="68"/>
        <v>4.2</v>
      </c>
      <c r="I78" s="14">
        <f t="shared" si="68"/>
        <v>0</v>
      </c>
      <c r="J78" s="14">
        <f t="shared" si="68"/>
        <v>0</v>
      </c>
      <c r="K78" s="14">
        <f t="shared" si="68"/>
        <v>4.2</v>
      </c>
      <c r="L78" s="14">
        <f t="shared" si="68"/>
        <v>0</v>
      </c>
      <c r="M78" s="14">
        <f t="shared" si="68"/>
        <v>4.2</v>
      </c>
      <c r="N78" s="14">
        <f t="shared" si="68"/>
        <v>0</v>
      </c>
      <c r="O78" s="14">
        <f t="shared" si="68"/>
        <v>0</v>
      </c>
      <c r="P78" s="14">
        <f t="shared" si="68"/>
        <v>4.2</v>
      </c>
      <c r="Q78" s="14">
        <f t="shared" si="68"/>
        <v>0</v>
      </c>
      <c r="R78" s="22"/>
      <c r="S78" s="22"/>
      <c r="T78" s="19"/>
      <c r="U78" s="20"/>
    </row>
    <row r="79" spans="1:21" ht="31.5" customHeight="1">
      <c r="A79" s="60" t="s">
        <v>77</v>
      </c>
      <c r="B79" s="61"/>
      <c r="C79" s="17">
        <f>C69+C72+C75+C78</f>
        <v>575.40000000000009</v>
      </c>
      <c r="D79" s="17">
        <f t="shared" ref="D79:Q79" si="69">D69+D72+D75+D78</f>
        <v>0</v>
      </c>
      <c r="E79" s="17">
        <f t="shared" si="69"/>
        <v>0</v>
      </c>
      <c r="F79" s="17">
        <f t="shared" si="69"/>
        <v>575.40000000000009</v>
      </c>
      <c r="G79" s="17">
        <f t="shared" si="69"/>
        <v>0</v>
      </c>
      <c r="H79" s="17">
        <f t="shared" si="69"/>
        <v>65.3</v>
      </c>
      <c r="I79" s="17">
        <f t="shared" si="69"/>
        <v>0</v>
      </c>
      <c r="J79" s="17">
        <f t="shared" si="69"/>
        <v>0</v>
      </c>
      <c r="K79" s="17">
        <f t="shared" si="69"/>
        <v>65.3</v>
      </c>
      <c r="L79" s="17">
        <f t="shared" si="69"/>
        <v>0</v>
      </c>
      <c r="M79" s="17">
        <f t="shared" si="69"/>
        <v>575.20000000000005</v>
      </c>
      <c r="N79" s="17">
        <f t="shared" si="69"/>
        <v>0</v>
      </c>
      <c r="O79" s="17">
        <f t="shared" si="69"/>
        <v>0</v>
      </c>
      <c r="P79" s="17">
        <f t="shared" si="69"/>
        <v>575.20000000000005</v>
      </c>
      <c r="Q79" s="17">
        <f t="shared" si="69"/>
        <v>0</v>
      </c>
      <c r="R79" s="21"/>
      <c r="S79" s="23">
        <f t="shared" si="67"/>
        <v>99.965241571080981</v>
      </c>
      <c r="T79" s="57"/>
      <c r="U79" s="58"/>
    </row>
    <row r="80" spans="1:21" ht="19.5" customHeight="1">
      <c r="A80" s="56" t="s">
        <v>70</v>
      </c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8"/>
      <c r="U80" s="59"/>
    </row>
    <row r="81" spans="1:21" ht="33" customHeight="1">
      <c r="A81" s="66" t="s">
        <v>72</v>
      </c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58"/>
      <c r="U81" s="59"/>
    </row>
    <row r="82" spans="1:21" s="30" customFormat="1" ht="186.75" customHeight="1">
      <c r="A82" s="41" t="s">
        <v>71</v>
      </c>
      <c r="B82" s="25"/>
      <c r="C82" s="26">
        <v>1500</v>
      </c>
      <c r="D82" s="26"/>
      <c r="E82" s="26">
        <v>1212.0999999999999</v>
      </c>
      <c r="F82" s="26">
        <v>287.89999999999998</v>
      </c>
      <c r="G82" s="26"/>
      <c r="H82" s="26">
        <v>1500</v>
      </c>
      <c r="I82" s="26"/>
      <c r="J82" s="26">
        <v>1212.0999999999999</v>
      </c>
      <c r="K82" s="26">
        <v>287.89999999999998</v>
      </c>
      <c r="L82" s="26"/>
      <c r="M82" s="26">
        <v>1500</v>
      </c>
      <c r="N82" s="26"/>
      <c r="O82" s="26">
        <v>1212.0999999999999</v>
      </c>
      <c r="P82" s="26">
        <v>287.89999999999998</v>
      </c>
      <c r="Q82" s="26"/>
      <c r="R82" s="27" t="s">
        <v>97</v>
      </c>
      <c r="S82" s="23">
        <f t="shared" ref="S82" si="70">M82*100/C82</f>
        <v>100</v>
      </c>
      <c r="T82" s="28"/>
      <c r="U82" s="29"/>
    </row>
    <row r="83" spans="1:21" ht="20.25" customHeight="1">
      <c r="A83" s="62" t="s">
        <v>39</v>
      </c>
      <c r="B83" s="63"/>
      <c r="C83" s="14">
        <f t="shared" ref="C83:Q83" si="71">SUM(C82:C82)</f>
        <v>1500</v>
      </c>
      <c r="D83" s="14">
        <f t="shared" si="71"/>
        <v>0</v>
      </c>
      <c r="E83" s="14">
        <f t="shared" si="71"/>
        <v>1212.0999999999999</v>
      </c>
      <c r="F83" s="14">
        <f t="shared" si="71"/>
        <v>287.89999999999998</v>
      </c>
      <c r="G83" s="14">
        <f t="shared" si="71"/>
        <v>0</v>
      </c>
      <c r="H83" s="14">
        <f t="shared" si="71"/>
        <v>1500</v>
      </c>
      <c r="I83" s="14">
        <f t="shared" si="71"/>
        <v>0</v>
      </c>
      <c r="J83" s="14">
        <f t="shared" si="71"/>
        <v>1212.0999999999999</v>
      </c>
      <c r="K83" s="14">
        <f t="shared" si="71"/>
        <v>287.89999999999998</v>
      </c>
      <c r="L83" s="14">
        <f t="shared" si="71"/>
        <v>0</v>
      </c>
      <c r="M83" s="14">
        <f t="shared" si="71"/>
        <v>1500</v>
      </c>
      <c r="N83" s="14">
        <f t="shared" si="71"/>
        <v>0</v>
      </c>
      <c r="O83" s="14">
        <f t="shared" si="71"/>
        <v>1212.0999999999999</v>
      </c>
      <c r="P83" s="14">
        <f t="shared" si="71"/>
        <v>287.89999999999998</v>
      </c>
      <c r="Q83" s="14">
        <f t="shared" si="71"/>
        <v>0</v>
      </c>
      <c r="R83" s="22"/>
      <c r="S83" s="22"/>
      <c r="T83" s="19"/>
      <c r="U83" s="20"/>
    </row>
    <row r="84" spans="1:21" ht="31.5" customHeight="1">
      <c r="A84" s="66" t="s">
        <v>73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58"/>
      <c r="U84" s="59"/>
    </row>
    <row r="85" spans="1:21" s="30" customFormat="1" ht="187.5" customHeight="1">
      <c r="A85" s="41" t="s">
        <v>74</v>
      </c>
      <c r="B85" s="25"/>
      <c r="C85" s="26">
        <v>1409.287</v>
      </c>
      <c r="D85" s="26"/>
      <c r="E85" s="26">
        <v>1025.0999999999999</v>
      </c>
      <c r="F85" s="26">
        <v>242.4</v>
      </c>
      <c r="G85" s="26"/>
      <c r="H85" s="26">
        <v>1409.287</v>
      </c>
      <c r="I85" s="26"/>
      <c r="J85" s="26">
        <v>1025.0999999999999</v>
      </c>
      <c r="K85" s="26">
        <v>242.4</v>
      </c>
      <c r="L85" s="26"/>
      <c r="M85" s="26">
        <v>1409.287</v>
      </c>
      <c r="N85" s="26"/>
      <c r="O85" s="26">
        <v>1025.0999999999999</v>
      </c>
      <c r="P85" s="26">
        <v>242.4</v>
      </c>
      <c r="Q85" s="26"/>
      <c r="R85" s="27" t="s">
        <v>98</v>
      </c>
      <c r="S85" s="23">
        <f t="shared" ref="S85" si="72">M85*100/C85</f>
        <v>100</v>
      </c>
      <c r="T85" s="28"/>
      <c r="U85" s="29"/>
    </row>
    <row r="86" spans="1:21" ht="20.25" customHeight="1">
      <c r="A86" s="62" t="s">
        <v>39</v>
      </c>
      <c r="B86" s="63"/>
      <c r="C86" s="14">
        <f t="shared" ref="C86:Q86" si="73">SUM(C85:C85)</f>
        <v>1409.287</v>
      </c>
      <c r="D86" s="14">
        <f t="shared" si="73"/>
        <v>0</v>
      </c>
      <c r="E86" s="14">
        <f t="shared" si="73"/>
        <v>1025.0999999999999</v>
      </c>
      <c r="F86" s="14">
        <f t="shared" si="73"/>
        <v>242.4</v>
      </c>
      <c r="G86" s="14">
        <f t="shared" si="73"/>
        <v>0</v>
      </c>
      <c r="H86" s="14">
        <f t="shared" si="73"/>
        <v>1409.287</v>
      </c>
      <c r="I86" s="14">
        <f t="shared" si="73"/>
        <v>0</v>
      </c>
      <c r="J86" s="14">
        <f t="shared" si="73"/>
        <v>1025.0999999999999</v>
      </c>
      <c r="K86" s="14">
        <f t="shared" si="73"/>
        <v>242.4</v>
      </c>
      <c r="L86" s="14">
        <f t="shared" si="73"/>
        <v>0</v>
      </c>
      <c r="M86" s="14">
        <f t="shared" si="73"/>
        <v>1409.287</v>
      </c>
      <c r="N86" s="14">
        <f t="shared" si="73"/>
        <v>0</v>
      </c>
      <c r="O86" s="14">
        <f t="shared" si="73"/>
        <v>1025.0999999999999</v>
      </c>
      <c r="P86" s="14">
        <f t="shared" si="73"/>
        <v>242.4</v>
      </c>
      <c r="Q86" s="14">
        <f t="shared" si="73"/>
        <v>0</v>
      </c>
      <c r="R86" s="22"/>
      <c r="S86" s="22"/>
      <c r="T86" s="19"/>
      <c r="U86" s="20"/>
    </row>
    <row r="87" spans="1:21" ht="31.5" customHeight="1">
      <c r="A87" s="60" t="s">
        <v>78</v>
      </c>
      <c r="B87" s="61"/>
      <c r="C87" s="17">
        <f>C83+C86</f>
        <v>2909.2870000000003</v>
      </c>
      <c r="D87" s="17">
        <f t="shared" ref="D87:Q87" si="74">D83+D86</f>
        <v>0</v>
      </c>
      <c r="E87" s="17">
        <f t="shared" si="74"/>
        <v>2237.1999999999998</v>
      </c>
      <c r="F87" s="17">
        <f t="shared" si="74"/>
        <v>530.29999999999995</v>
      </c>
      <c r="G87" s="17">
        <f t="shared" si="74"/>
        <v>0</v>
      </c>
      <c r="H87" s="17">
        <f t="shared" si="74"/>
        <v>2909.2870000000003</v>
      </c>
      <c r="I87" s="17">
        <f t="shared" si="74"/>
        <v>0</v>
      </c>
      <c r="J87" s="17">
        <f t="shared" si="74"/>
        <v>2237.1999999999998</v>
      </c>
      <c r="K87" s="17">
        <f t="shared" si="74"/>
        <v>530.29999999999995</v>
      </c>
      <c r="L87" s="17">
        <f t="shared" si="74"/>
        <v>0</v>
      </c>
      <c r="M87" s="17">
        <f t="shared" si="74"/>
        <v>2909.2870000000003</v>
      </c>
      <c r="N87" s="17">
        <f t="shared" si="74"/>
        <v>0</v>
      </c>
      <c r="O87" s="17">
        <f t="shared" si="74"/>
        <v>2237.1999999999998</v>
      </c>
      <c r="P87" s="17">
        <f t="shared" si="74"/>
        <v>530.29999999999995</v>
      </c>
      <c r="Q87" s="17">
        <f t="shared" si="74"/>
        <v>0</v>
      </c>
      <c r="R87" s="21"/>
      <c r="S87" s="21"/>
      <c r="T87" s="57"/>
      <c r="U87" s="58"/>
    </row>
    <row r="88" spans="1:21" ht="31.5" customHeight="1">
      <c r="A88" s="77" t="s">
        <v>16</v>
      </c>
      <c r="B88" s="78"/>
      <c r="C88" s="31">
        <f t="shared" ref="C88:Q88" si="75">C34+C50+C65+C79+C87</f>
        <v>196576.38703000001</v>
      </c>
      <c r="D88" s="31">
        <f t="shared" si="75"/>
        <v>67861.899999999994</v>
      </c>
      <c r="E88" s="31">
        <f t="shared" si="75"/>
        <v>106210.30000000002</v>
      </c>
      <c r="F88" s="31">
        <f t="shared" si="75"/>
        <v>18079.100000000002</v>
      </c>
      <c r="G88" s="31">
        <f t="shared" si="75"/>
        <v>0</v>
      </c>
      <c r="H88" s="31">
        <f t="shared" si="75"/>
        <v>153102.38699999999</v>
      </c>
      <c r="I88" s="31">
        <f t="shared" si="75"/>
        <v>60293.5</v>
      </c>
      <c r="J88" s="31">
        <f t="shared" si="75"/>
        <v>80331.399999999994</v>
      </c>
      <c r="K88" s="31">
        <f t="shared" si="75"/>
        <v>12394.999999999996</v>
      </c>
      <c r="L88" s="31">
        <f t="shared" si="75"/>
        <v>0</v>
      </c>
      <c r="M88" s="31">
        <f>M34+M50+M65+M79+M87</f>
        <v>178959.08703</v>
      </c>
      <c r="N88" s="31">
        <f t="shared" si="75"/>
        <v>67861.899999999994</v>
      </c>
      <c r="O88" s="31">
        <f t="shared" si="75"/>
        <v>89916.6</v>
      </c>
      <c r="P88" s="31">
        <f t="shared" si="75"/>
        <v>21098</v>
      </c>
      <c r="Q88" s="31">
        <f t="shared" si="75"/>
        <v>0</v>
      </c>
      <c r="R88" s="12"/>
      <c r="S88" s="42">
        <f>M88*100/C88</f>
        <v>91.037936821317501</v>
      </c>
      <c r="T88" s="57"/>
      <c r="U88" s="58"/>
    </row>
    <row r="89" spans="1:2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15.75">
      <c r="A90" s="1"/>
    </row>
    <row r="91" spans="1:21" ht="15.75">
      <c r="A91" s="75" t="s">
        <v>126</v>
      </c>
      <c r="B91" s="75"/>
      <c r="C91" s="75"/>
      <c r="D91" s="75"/>
      <c r="E91" s="75"/>
      <c r="F91" s="75"/>
      <c r="G91" s="75"/>
      <c r="H91" s="75"/>
    </row>
    <row r="92" spans="1:21" ht="15" customHeight="1">
      <c r="C92" s="54" t="s">
        <v>17</v>
      </c>
      <c r="D92" s="54"/>
      <c r="E92" s="54"/>
      <c r="F92" s="54"/>
      <c r="G92" s="52"/>
      <c r="H92" s="52"/>
      <c r="I92" s="52"/>
    </row>
    <row r="93" spans="1:21" ht="15" customHeight="1">
      <c r="C93" s="54"/>
      <c r="D93" s="54"/>
      <c r="E93" s="54"/>
      <c r="F93" s="54"/>
      <c r="G93" s="52"/>
      <c r="H93" s="52"/>
      <c r="I93" s="52"/>
    </row>
    <row r="94" spans="1:21" ht="15" customHeight="1">
      <c r="A94" s="79" t="s">
        <v>127</v>
      </c>
      <c r="B94" s="79"/>
      <c r="C94" s="79"/>
      <c r="D94" s="79"/>
      <c r="E94" s="79"/>
      <c r="F94" s="79"/>
      <c r="G94" s="52"/>
      <c r="H94" s="52"/>
      <c r="I94" s="52"/>
    </row>
    <row r="95" spans="1:21" ht="15.75">
      <c r="A95" s="1"/>
      <c r="G95" s="53"/>
      <c r="H95" s="53"/>
      <c r="I95" s="53"/>
    </row>
    <row r="96" spans="1:21" ht="15.75">
      <c r="A96" s="1" t="s">
        <v>18</v>
      </c>
    </row>
    <row r="97" spans="1:19" ht="18.75" customHeight="1">
      <c r="A97" s="76" t="s">
        <v>19</v>
      </c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</row>
    <row r="98" spans="1:19" ht="34.5" customHeight="1">
      <c r="A98" s="72" t="s">
        <v>20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</row>
    <row r="99" spans="1:19" ht="28.5" customHeight="1">
      <c r="A99" s="72" t="s">
        <v>21</v>
      </c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</row>
    <row r="100" spans="1:19" ht="35.25" customHeight="1">
      <c r="A100" s="72" t="s">
        <v>22</v>
      </c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</row>
    <row r="101" spans="1:19" ht="16.5" customHeight="1">
      <c r="A101" s="72" t="s">
        <v>23</v>
      </c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</row>
    <row r="102" spans="1:19" ht="18.75" customHeight="1">
      <c r="A102" s="72" t="s">
        <v>24</v>
      </c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</row>
    <row r="103" spans="1:19" ht="18" customHeight="1">
      <c r="A103" s="72" t="s">
        <v>25</v>
      </c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</row>
    <row r="104" spans="1:19" ht="18" customHeight="1">
      <c r="A104" s="72" t="s">
        <v>26</v>
      </c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</row>
  </sheetData>
  <mergeCells count="118">
    <mergeCell ref="R2:S2"/>
    <mergeCell ref="T14:U14"/>
    <mergeCell ref="T15:U15"/>
    <mergeCell ref="O12:O13"/>
    <mergeCell ref="Q12:Q13"/>
    <mergeCell ref="R9:R13"/>
    <mergeCell ref="S9:S13"/>
    <mergeCell ref="T12:U13"/>
    <mergeCell ref="T9:U10"/>
    <mergeCell ref="N11:Q11"/>
    <mergeCell ref="T11:U11"/>
    <mergeCell ref="N12:N13"/>
    <mergeCell ref="T88:U88"/>
    <mergeCell ref="A65:B65"/>
    <mergeCell ref="T36:U36"/>
    <mergeCell ref="T46:U46"/>
    <mergeCell ref="A41:S41"/>
    <mergeCell ref="A40:B40"/>
    <mergeCell ref="A51:S51"/>
    <mergeCell ref="T51:U51"/>
    <mergeCell ref="A52:S52"/>
    <mergeCell ref="T52:U52"/>
    <mergeCell ref="A55:B55"/>
    <mergeCell ref="A56:S56"/>
    <mergeCell ref="T56:U56"/>
    <mergeCell ref="A58:B58"/>
    <mergeCell ref="A36:S36"/>
    <mergeCell ref="A64:B64"/>
    <mergeCell ref="A59:S59"/>
    <mergeCell ref="T59:U59"/>
    <mergeCell ref="A61:B61"/>
    <mergeCell ref="A62:S62"/>
    <mergeCell ref="T62:U62"/>
    <mergeCell ref="T66:U66"/>
    <mergeCell ref="A67:S67"/>
    <mergeCell ref="T67:U67"/>
    <mergeCell ref="A101:S101"/>
    <mergeCell ref="A102:S102"/>
    <mergeCell ref="A103:S103"/>
    <mergeCell ref="A104:S104"/>
    <mergeCell ref="A4:S4"/>
    <mergeCell ref="A5:S5"/>
    <mergeCell ref="A6:S6"/>
    <mergeCell ref="A91:H91"/>
    <mergeCell ref="A97:S97"/>
    <mergeCell ref="A98:S98"/>
    <mergeCell ref="A99:S99"/>
    <mergeCell ref="A100:S100"/>
    <mergeCell ref="D12:D13"/>
    <mergeCell ref="E12:E13"/>
    <mergeCell ref="F12:F13"/>
    <mergeCell ref="A88:B88"/>
    <mergeCell ref="A35:S35"/>
    <mergeCell ref="J12:J13"/>
    <mergeCell ref="L12:L13"/>
    <mergeCell ref="C9:G9"/>
    <mergeCell ref="C10:G10"/>
    <mergeCell ref="H9:L9"/>
    <mergeCell ref="H10:L10"/>
    <mergeCell ref="A94:F94"/>
    <mergeCell ref="A9:A13"/>
    <mergeCell ref="B9:B13"/>
    <mergeCell ref="A8:M8"/>
    <mergeCell ref="A16:S16"/>
    <mergeCell ref="A15:S15"/>
    <mergeCell ref="C11:C13"/>
    <mergeCell ref="H11:H13"/>
    <mergeCell ref="M11:M13"/>
    <mergeCell ref="G12:G13"/>
    <mergeCell ref="M9:Q10"/>
    <mergeCell ref="Q8:R8"/>
    <mergeCell ref="D11:G11"/>
    <mergeCell ref="I11:L11"/>
    <mergeCell ref="I12:I13"/>
    <mergeCell ref="A79:B79"/>
    <mergeCell ref="T79:U79"/>
    <mergeCell ref="A70:S70"/>
    <mergeCell ref="T70:U70"/>
    <mergeCell ref="A72:B72"/>
    <mergeCell ref="A73:S73"/>
    <mergeCell ref="T73:U73"/>
    <mergeCell ref="A75:B75"/>
    <mergeCell ref="A69:B69"/>
    <mergeCell ref="A76:S76"/>
    <mergeCell ref="T76:U76"/>
    <mergeCell ref="A78:B78"/>
    <mergeCell ref="A87:B87"/>
    <mergeCell ref="T87:U87"/>
    <mergeCell ref="A84:S84"/>
    <mergeCell ref="T84:U84"/>
    <mergeCell ref="A86:B86"/>
    <mergeCell ref="A80:S80"/>
    <mergeCell ref="T80:U80"/>
    <mergeCell ref="A81:S81"/>
    <mergeCell ref="T81:U81"/>
    <mergeCell ref="A83:B83"/>
    <mergeCell ref="A66:S66"/>
    <mergeCell ref="T65:U65"/>
    <mergeCell ref="T35:U35"/>
    <mergeCell ref="T17:U17"/>
    <mergeCell ref="T32:U32"/>
    <mergeCell ref="A34:B34"/>
    <mergeCell ref="T34:U34"/>
    <mergeCell ref="A49:B49"/>
    <mergeCell ref="A50:B50"/>
    <mergeCell ref="A19:S19"/>
    <mergeCell ref="T20:U20"/>
    <mergeCell ref="A22:S22"/>
    <mergeCell ref="T23:U23"/>
    <mergeCell ref="A25:S25"/>
    <mergeCell ref="T26:U26"/>
    <mergeCell ref="A28:S28"/>
    <mergeCell ref="T29:U29"/>
    <mergeCell ref="A33:B33"/>
    <mergeCell ref="A18:B18"/>
    <mergeCell ref="A21:B21"/>
    <mergeCell ref="A24:B24"/>
    <mergeCell ref="A27:B27"/>
  </mergeCells>
  <pageMargins left="0" right="0" top="0" bottom="0" header="0.31496062992125984" footer="0.31496062992125984"/>
  <pageSetup paperSize="9" scale="5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U37"/>
  <sheetViews>
    <sheetView tabSelected="1" view="pageBreakPreview" zoomScale="60" zoomScaleNormal="60" workbookViewId="0">
      <selection activeCell="A6" sqref="A6:S6"/>
    </sheetView>
  </sheetViews>
  <sheetFormatPr defaultRowHeight="15"/>
  <cols>
    <col min="1" max="1" width="34.28515625" customWidth="1"/>
    <col min="2" max="2" width="16.5703125" customWidth="1"/>
    <col min="3" max="3" width="10.7109375" bestFit="1" customWidth="1"/>
    <col min="4" max="4" width="10.140625" bestFit="1" customWidth="1"/>
    <col min="5" max="5" width="12.140625" customWidth="1"/>
    <col min="6" max="6" width="9.28515625" bestFit="1" customWidth="1"/>
    <col min="8" max="8" width="9.85546875" customWidth="1"/>
    <col min="13" max="13" width="11.42578125" customWidth="1"/>
    <col min="18" max="18" width="35.5703125" customWidth="1"/>
    <col min="19" max="19" width="14.42578125" customWidth="1"/>
  </cols>
  <sheetData>
    <row r="2" spans="1:21">
      <c r="R2" s="83" t="s">
        <v>125</v>
      </c>
      <c r="S2" s="83"/>
    </row>
    <row r="3" spans="1:21">
      <c r="R3" s="55"/>
      <c r="S3" s="55"/>
    </row>
    <row r="4" spans="1:21" ht="15.75">
      <c r="A4" s="73" t="s">
        <v>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21" ht="19.5" customHeight="1">
      <c r="A5" s="84" t="s">
        <v>103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1:21" ht="24" customHeight="1">
      <c r="A6" s="74" t="s">
        <v>128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21" ht="15.75">
      <c r="A7" s="1"/>
    </row>
    <row r="8" spans="1:21" ht="15.75">
      <c r="A8" s="68" t="s">
        <v>1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36"/>
      <c r="O8" s="36"/>
      <c r="P8" s="36"/>
      <c r="Q8" s="68"/>
      <c r="R8" s="68"/>
      <c r="S8" s="36"/>
      <c r="T8" s="5"/>
      <c r="U8" s="5"/>
    </row>
    <row r="9" spans="1:21" ht="21" customHeight="1">
      <c r="A9" s="67" t="s">
        <v>2</v>
      </c>
      <c r="B9" s="67" t="s">
        <v>3</v>
      </c>
      <c r="C9" s="67" t="s">
        <v>4</v>
      </c>
      <c r="D9" s="67"/>
      <c r="E9" s="67"/>
      <c r="F9" s="67"/>
      <c r="G9" s="67"/>
      <c r="H9" s="67" t="s">
        <v>4</v>
      </c>
      <c r="I9" s="67"/>
      <c r="J9" s="67"/>
      <c r="K9" s="67"/>
      <c r="L9" s="67"/>
      <c r="M9" s="67" t="s">
        <v>5</v>
      </c>
      <c r="N9" s="67"/>
      <c r="O9" s="67"/>
      <c r="P9" s="67"/>
      <c r="Q9" s="67"/>
      <c r="R9" s="67" t="s">
        <v>6</v>
      </c>
      <c r="S9" s="67" t="s">
        <v>7</v>
      </c>
      <c r="T9" s="58"/>
      <c r="U9" s="59"/>
    </row>
    <row r="10" spans="1:21" ht="15.75">
      <c r="A10" s="67"/>
      <c r="B10" s="67"/>
      <c r="C10" s="67" t="s">
        <v>33</v>
      </c>
      <c r="D10" s="67"/>
      <c r="E10" s="67"/>
      <c r="F10" s="67"/>
      <c r="G10" s="67"/>
      <c r="H10" s="67" t="s">
        <v>115</v>
      </c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58"/>
      <c r="U10" s="59"/>
    </row>
    <row r="11" spans="1:21" ht="18.75">
      <c r="A11" s="67"/>
      <c r="B11" s="67"/>
      <c r="C11" s="69" t="s">
        <v>8</v>
      </c>
      <c r="D11" s="67" t="s">
        <v>9</v>
      </c>
      <c r="E11" s="67"/>
      <c r="F11" s="67"/>
      <c r="G11" s="67"/>
      <c r="H11" s="69" t="s">
        <v>8</v>
      </c>
      <c r="I11" s="67" t="s">
        <v>9</v>
      </c>
      <c r="J11" s="67"/>
      <c r="K11" s="67"/>
      <c r="L11" s="67"/>
      <c r="M11" s="69" t="s">
        <v>8</v>
      </c>
      <c r="N11" s="67" t="s">
        <v>9</v>
      </c>
      <c r="O11" s="67"/>
      <c r="P11" s="67"/>
      <c r="Q11" s="67"/>
      <c r="R11" s="67"/>
      <c r="S11" s="67"/>
      <c r="T11" s="58"/>
      <c r="U11" s="59"/>
    </row>
    <row r="12" spans="1:21" ht="15.75" customHeight="1">
      <c r="A12" s="67"/>
      <c r="B12" s="67"/>
      <c r="C12" s="70"/>
      <c r="D12" s="67" t="s">
        <v>10</v>
      </c>
      <c r="E12" s="67" t="s">
        <v>11</v>
      </c>
      <c r="F12" s="67" t="s">
        <v>12</v>
      </c>
      <c r="G12" s="67" t="s">
        <v>15</v>
      </c>
      <c r="H12" s="70"/>
      <c r="I12" s="67" t="s">
        <v>10</v>
      </c>
      <c r="J12" s="67" t="s">
        <v>11</v>
      </c>
      <c r="K12" s="34" t="s">
        <v>13</v>
      </c>
      <c r="L12" s="67" t="s">
        <v>15</v>
      </c>
      <c r="M12" s="70"/>
      <c r="N12" s="67" t="s">
        <v>10</v>
      </c>
      <c r="O12" s="67" t="s">
        <v>11</v>
      </c>
      <c r="P12" s="34" t="s">
        <v>13</v>
      </c>
      <c r="Q12" s="67" t="s">
        <v>15</v>
      </c>
      <c r="R12" s="67"/>
      <c r="S12" s="67"/>
      <c r="T12" s="58"/>
      <c r="U12" s="59"/>
    </row>
    <row r="13" spans="1:21" ht="31.5">
      <c r="A13" s="67"/>
      <c r="B13" s="67"/>
      <c r="C13" s="71"/>
      <c r="D13" s="67"/>
      <c r="E13" s="67"/>
      <c r="F13" s="67"/>
      <c r="G13" s="67"/>
      <c r="H13" s="71"/>
      <c r="I13" s="67"/>
      <c r="J13" s="67"/>
      <c r="K13" s="34" t="s">
        <v>14</v>
      </c>
      <c r="L13" s="67"/>
      <c r="M13" s="71"/>
      <c r="N13" s="67"/>
      <c r="O13" s="67"/>
      <c r="P13" s="34" t="s">
        <v>14</v>
      </c>
      <c r="Q13" s="67"/>
      <c r="R13" s="67"/>
      <c r="S13" s="67"/>
      <c r="T13" s="58"/>
      <c r="U13" s="59"/>
    </row>
    <row r="14" spans="1:21" ht="18.75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0">
        <v>16</v>
      </c>
      <c r="Q14" s="10">
        <v>17</v>
      </c>
      <c r="R14" s="10">
        <v>18</v>
      </c>
      <c r="S14" s="10">
        <v>19</v>
      </c>
      <c r="T14" s="58"/>
      <c r="U14" s="59"/>
    </row>
    <row r="15" spans="1:21" ht="18.75">
      <c r="A15" s="56" t="s">
        <v>104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32"/>
      <c r="U15" s="33"/>
    </row>
    <row r="16" spans="1:21" ht="122.25" customHeight="1">
      <c r="A16" s="37" t="s">
        <v>112</v>
      </c>
      <c r="B16" s="21"/>
      <c r="C16" s="17">
        <v>150</v>
      </c>
      <c r="D16" s="21"/>
      <c r="E16" s="38"/>
      <c r="F16" s="17">
        <v>150</v>
      </c>
      <c r="G16" s="38"/>
      <c r="H16" s="17"/>
      <c r="I16" s="21"/>
      <c r="J16" s="38"/>
      <c r="K16" s="17"/>
      <c r="L16" s="21"/>
      <c r="M16" s="17">
        <v>150</v>
      </c>
      <c r="N16" s="21"/>
      <c r="O16" s="38"/>
      <c r="P16" s="17">
        <v>150</v>
      </c>
      <c r="Q16" s="21"/>
      <c r="R16" s="21" t="s">
        <v>113</v>
      </c>
      <c r="S16" s="23">
        <f>M16*100/C16</f>
        <v>100</v>
      </c>
      <c r="T16" s="58"/>
      <c r="U16" s="59"/>
    </row>
    <row r="17" spans="1:21" ht="31.5">
      <c r="A17" s="37" t="s">
        <v>41</v>
      </c>
      <c r="B17" s="21"/>
      <c r="C17" s="17">
        <v>889</v>
      </c>
      <c r="D17" s="21"/>
      <c r="E17" s="38"/>
      <c r="F17" s="17">
        <v>889</v>
      </c>
      <c r="G17" s="38"/>
      <c r="H17" s="17"/>
      <c r="I17" s="21"/>
      <c r="J17" s="21"/>
      <c r="K17" s="17"/>
      <c r="L17" s="17"/>
      <c r="M17" s="17">
        <v>889</v>
      </c>
      <c r="N17" s="17"/>
      <c r="O17" s="17"/>
      <c r="P17" s="17">
        <v>889</v>
      </c>
      <c r="Q17" s="21"/>
      <c r="R17" s="21" t="s">
        <v>105</v>
      </c>
      <c r="S17" s="23">
        <f>M17*100/C17</f>
        <v>100</v>
      </c>
      <c r="T17" s="58"/>
      <c r="U17" s="59"/>
    </row>
    <row r="18" spans="1:21" ht="20.25" customHeight="1">
      <c r="A18" s="62" t="s">
        <v>39</v>
      </c>
      <c r="B18" s="63"/>
      <c r="C18" s="14">
        <f>C16+C17</f>
        <v>1039</v>
      </c>
      <c r="D18" s="14">
        <f t="shared" ref="D18:Q18" si="0">D16+D17</f>
        <v>0</v>
      </c>
      <c r="E18" s="14">
        <f t="shared" si="0"/>
        <v>0</v>
      </c>
      <c r="F18" s="14">
        <f t="shared" si="0"/>
        <v>1039</v>
      </c>
      <c r="G18" s="14">
        <f t="shared" si="0"/>
        <v>0</v>
      </c>
      <c r="H18" s="14">
        <f t="shared" si="0"/>
        <v>0</v>
      </c>
      <c r="I18" s="14">
        <f t="shared" si="0"/>
        <v>0</v>
      </c>
      <c r="J18" s="14">
        <f t="shared" si="0"/>
        <v>0</v>
      </c>
      <c r="K18" s="14">
        <f t="shared" si="0"/>
        <v>0</v>
      </c>
      <c r="L18" s="14">
        <f t="shared" si="0"/>
        <v>0</v>
      </c>
      <c r="M18" s="14">
        <f t="shared" si="0"/>
        <v>1039</v>
      </c>
      <c r="N18" s="14">
        <f t="shared" si="0"/>
        <v>0</v>
      </c>
      <c r="O18" s="14">
        <f t="shared" si="0"/>
        <v>0</v>
      </c>
      <c r="P18" s="14">
        <f t="shared" si="0"/>
        <v>1039</v>
      </c>
      <c r="Q18" s="14">
        <f t="shared" si="0"/>
        <v>0</v>
      </c>
      <c r="R18" s="35"/>
      <c r="S18" s="35"/>
      <c r="T18" s="32"/>
      <c r="U18" s="33"/>
    </row>
    <row r="19" spans="1:21" ht="18.75">
      <c r="A19" s="56" t="s">
        <v>106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32"/>
      <c r="U19" s="33"/>
    </row>
    <row r="20" spans="1:21" ht="64.5" customHeight="1">
      <c r="A20" s="37" t="s">
        <v>107</v>
      </c>
      <c r="B20" s="21"/>
      <c r="C20" s="17">
        <v>9996</v>
      </c>
      <c r="D20" s="38">
        <v>2416.3000000000002</v>
      </c>
      <c r="E20" s="38">
        <v>5579.7</v>
      </c>
      <c r="F20" s="17">
        <v>2000</v>
      </c>
      <c r="G20" s="14"/>
      <c r="H20" s="17">
        <v>9995</v>
      </c>
      <c r="I20" s="38">
        <v>2416.3000000000002</v>
      </c>
      <c r="J20" s="38">
        <v>5579.7</v>
      </c>
      <c r="K20" s="17">
        <v>1999</v>
      </c>
      <c r="L20" s="21"/>
      <c r="M20" s="17">
        <f>N20+O20+P20</f>
        <v>9995</v>
      </c>
      <c r="N20" s="38">
        <v>2416.3000000000002</v>
      </c>
      <c r="O20" s="38">
        <v>5579.7</v>
      </c>
      <c r="P20" s="17">
        <v>1999</v>
      </c>
      <c r="Q20" s="21"/>
      <c r="R20" s="21" t="s">
        <v>108</v>
      </c>
      <c r="S20" s="23">
        <f>M20*100/C20</f>
        <v>99.989995998399365</v>
      </c>
      <c r="T20" s="58"/>
      <c r="U20" s="59"/>
    </row>
    <row r="21" spans="1:21" ht="20.25" customHeight="1">
      <c r="A21" s="62" t="s">
        <v>39</v>
      </c>
      <c r="B21" s="63"/>
      <c r="C21" s="14">
        <f>C20</f>
        <v>9996</v>
      </c>
      <c r="D21" s="14">
        <f t="shared" ref="D21" si="1">D20</f>
        <v>2416.3000000000002</v>
      </c>
      <c r="E21" s="14">
        <f t="shared" ref="E21" si="2">E20</f>
        <v>5579.7</v>
      </c>
      <c r="F21" s="14">
        <f t="shared" ref="F21" si="3">F20</f>
        <v>2000</v>
      </c>
      <c r="G21" s="14">
        <f t="shared" ref="G21" si="4">G20</f>
        <v>0</v>
      </c>
      <c r="H21" s="14">
        <f t="shared" ref="H21" si="5">H20</f>
        <v>9995</v>
      </c>
      <c r="I21" s="14">
        <f t="shared" ref="I21" si="6">I20</f>
        <v>2416.3000000000002</v>
      </c>
      <c r="J21" s="14">
        <f t="shared" ref="J21" si="7">J20</f>
        <v>5579.7</v>
      </c>
      <c r="K21" s="14">
        <f t="shared" ref="K21" si="8">K20</f>
        <v>1999</v>
      </c>
      <c r="L21" s="14">
        <f t="shared" ref="L21" si="9">L20</f>
        <v>0</v>
      </c>
      <c r="M21" s="14">
        <f>M20</f>
        <v>9995</v>
      </c>
      <c r="N21" s="14">
        <f t="shared" ref="N21" si="10">N20</f>
        <v>2416.3000000000002</v>
      </c>
      <c r="O21" s="14">
        <f t="shared" ref="O21:P21" si="11">O20</f>
        <v>5579.7</v>
      </c>
      <c r="P21" s="14">
        <f t="shared" si="11"/>
        <v>1999</v>
      </c>
      <c r="Q21" s="14">
        <f t="shared" ref="Q21" si="12">Q20</f>
        <v>0</v>
      </c>
      <c r="R21" s="35"/>
      <c r="S21" s="35"/>
      <c r="T21" s="32"/>
      <c r="U21" s="33"/>
    </row>
    <row r="22" spans="1:21" ht="31.5" customHeight="1">
      <c r="A22" s="77" t="s">
        <v>16</v>
      </c>
      <c r="B22" s="78"/>
      <c r="C22" s="31">
        <f>C18+C21</f>
        <v>11035</v>
      </c>
      <c r="D22" s="31">
        <f t="shared" ref="D22:Q22" si="13">D18+D21</f>
        <v>2416.3000000000002</v>
      </c>
      <c r="E22" s="31">
        <f t="shared" si="13"/>
        <v>5579.7</v>
      </c>
      <c r="F22" s="31">
        <f t="shared" si="13"/>
        <v>3039</v>
      </c>
      <c r="G22" s="31">
        <f t="shared" si="13"/>
        <v>0</v>
      </c>
      <c r="H22" s="31">
        <f t="shared" si="13"/>
        <v>9995</v>
      </c>
      <c r="I22" s="31">
        <f t="shared" si="13"/>
        <v>2416.3000000000002</v>
      </c>
      <c r="J22" s="31">
        <f t="shared" si="13"/>
        <v>5579.7</v>
      </c>
      <c r="K22" s="31">
        <f t="shared" si="13"/>
        <v>1999</v>
      </c>
      <c r="L22" s="31">
        <f t="shared" si="13"/>
        <v>0</v>
      </c>
      <c r="M22" s="31">
        <f>M18+M21</f>
        <v>11034</v>
      </c>
      <c r="N22" s="31">
        <f t="shared" si="13"/>
        <v>2416.3000000000002</v>
      </c>
      <c r="O22" s="31">
        <f t="shared" si="13"/>
        <v>5579.7</v>
      </c>
      <c r="P22" s="31">
        <f t="shared" si="13"/>
        <v>3038</v>
      </c>
      <c r="Q22" s="31">
        <f t="shared" si="13"/>
        <v>0</v>
      </c>
      <c r="R22" s="21"/>
      <c r="S22" s="42">
        <f>M22*100/C22</f>
        <v>99.990937924784774</v>
      </c>
      <c r="T22" s="57"/>
      <c r="U22" s="58"/>
    </row>
    <row r="23" spans="1:21" ht="20.25" customHeight="1">
      <c r="A23" s="43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5"/>
      <c r="S23" s="45"/>
      <c r="T23" s="32"/>
      <c r="U23" s="33"/>
    </row>
    <row r="24" spans="1:21" ht="15.75">
      <c r="A24" s="75" t="s">
        <v>126</v>
      </c>
      <c r="B24" s="75"/>
      <c r="C24" s="75"/>
      <c r="D24" s="75"/>
      <c r="E24" s="75"/>
      <c r="F24" s="75"/>
      <c r="G24" s="75"/>
      <c r="H24" s="75"/>
    </row>
    <row r="25" spans="1:21" ht="15" customHeight="1">
      <c r="C25" s="54" t="s">
        <v>17</v>
      </c>
      <c r="D25" s="54"/>
      <c r="E25" s="54"/>
      <c r="F25" s="54"/>
      <c r="G25" s="52"/>
      <c r="H25" s="52"/>
    </row>
    <row r="26" spans="1:21" ht="15" customHeight="1">
      <c r="C26" s="54"/>
      <c r="D26" s="54"/>
      <c r="E26" s="54"/>
      <c r="F26" s="54"/>
      <c r="G26" s="52"/>
      <c r="H26" s="52"/>
    </row>
    <row r="27" spans="1:21" ht="15" customHeight="1">
      <c r="A27" s="79" t="s">
        <v>127</v>
      </c>
      <c r="B27" s="79"/>
      <c r="C27" s="79"/>
      <c r="D27" s="79"/>
      <c r="E27" s="79"/>
      <c r="F27" s="79"/>
      <c r="G27" s="52"/>
      <c r="H27" s="52"/>
    </row>
    <row r="28" spans="1:21" ht="15.75">
      <c r="A28" s="1"/>
    </row>
    <row r="29" spans="1:21" ht="15.75">
      <c r="A29" s="1" t="s">
        <v>18</v>
      </c>
    </row>
    <row r="30" spans="1:21" ht="18.75" customHeight="1">
      <c r="A30" s="76" t="s">
        <v>19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</row>
    <row r="31" spans="1:21" ht="34.5" customHeight="1">
      <c r="A31" s="72" t="s">
        <v>20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</row>
    <row r="32" spans="1:21" ht="50.25" customHeight="1">
      <c r="A32" s="72" t="s">
        <v>21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</row>
    <row r="33" spans="1:19" ht="35.25" customHeight="1">
      <c r="A33" s="72" t="s">
        <v>22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</row>
    <row r="34" spans="1:19" ht="16.5" customHeight="1">
      <c r="A34" s="72" t="s">
        <v>23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</row>
    <row r="35" spans="1:19" ht="18.75" customHeight="1">
      <c r="A35" s="72" t="s">
        <v>24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</row>
    <row r="36" spans="1:19" ht="18" customHeight="1">
      <c r="A36" s="72" t="s">
        <v>25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</row>
    <row r="37" spans="1:19" ht="18" customHeight="1">
      <c r="A37" s="72" t="s">
        <v>26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</row>
  </sheetData>
  <mergeCells count="54">
    <mergeCell ref="A37:S37"/>
    <mergeCell ref="A19:S19"/>
    <mergeCell ref="T20:U20"/>
    <mergeCell ref="A21:B21"/>
    <mergeCell ref="A22:B22"/>
    <mergeCell ref="T22:U22"/>
    <mergeCell ref="A31:S31"/>
    <mergeCell ref="A32:S32"/>
    <mergeCell ref="A33:S33"/>
    <mergeCell ref="A34:S34"/>
    <mergeCell ref="A35:S35"/>
    <mergeCell ref="A36:S36"/>
    <mergeCell ref="S9:S13"/>
    <mergeCell ref="A18:B18"/>
    <mergeCell ref="A24:H24"/>
    <mergeCell ref="A30:S30"/>
    <mergeCell ref="O12:O13"/>
    <mergeCell ref="Q12:Q13"/>
    <mergeCell ref="A9:A13"/>
    <mergeCell ref="B9:B13"/>
    <mergeCell ref="M9:Q10"/>
    <mergeCell ref="A27:F27"/>
    <mergeCell ref="H9:L9"/>
    <mergeCell ref="T12:U13"/>
    <mergeCell ref="T14:U14"/>
    <mergeCell ref="A15:S15"/>
    <mergeCell ref="T16:U16"/>
    <mergeCell ref="N11:Q11"/>
    <mergeCell ref="T11:U11"/>
    <mergeCell ref="D12:D13"/>
    <mergeCell ref="E12:E13"/>
    <mergeCell ref="F12:F13"/>
    <mergeCell ref="G12:G13"/>
    <mergeCell ref="I12:I13"/>
    <mergeCell ref="J12:J13"/>
    <mergeCell ref="L12:L13"/>
    <mergeCell ref="N12:N13"/>
    <mergeCell ref="R9:R13"/>
    <mergeCell ref="R2:S2"/>
    <mergeCell ref="T17:U17"/>
    <mergeCell ref="A4:S4"/>
    <mergeCell ref="A5:S5"/>
    <mergeCell ref="A6:S6"/>
    <mergeCell ref="A8:M8"/>
    <mergeCell ref="Q8:R8"/>
    <mergeCell ref="T9:U10"/>
    <mergeCell ref="C10:G10"/>
    <mergeCell ref="H10:L10"/>
    <mergeCell ref="C11:C13"/>
    <mergeCell ref="D11:G11"/>
    <mergeCell ref="H11:H13"/>
    <mergeCell ref="I11:L11"/>
    <mergeCell ref="M11:M13"/>
    <mergeCell ref="C9:G9"/>
  </mergeCells>
  <pageMargins left="0" right="0" top="0" bottom="0" header="0.31496062992125984" footer="0.31496062992125984"/>
  <pageSetup paperSize="9" scale="57" orientation="landscape" horizontalDpi="180" verticalDpi="180" r:id="rId1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U34"/>
  <sheetViews>
    <sheetView view="pageBreakPreview" zoomScale="60" zoomScaleNormal="80" workbookViewId="0">
      <selection activeCell="A6" sqref="A6:S6"/>
    </sheetView>
  </sheetViews>
  <sheetFormatPr defaultRowHeight="15"/>
  <cols>
    <col min="1" max="1" width="34.28515625" customWidth="1"/>
    <col min="2" max="2" width="16.5703125" customWidth="1"/>
    <col min="3" max="3" width="10.7109375" bestFit="1" customWidth="1"/>
    <col min="4" max="4" width="10.140625" bestFit="1" customWidth="1"/>
    <col min="5" max="5" width="12.140625" customWidth="1"/>
    <col min="6" max="6" width="9.28515625" bestFit="1" customWidth="1"/>
    <col min="18" max="18" width="35.5703125" customWidth="1"/>
    <col min="19" max="19" width="14.42578125" customWidth="1"/>
  </cols>
  <sheetData>
    <row r="2" spans="1:21">
      <c r="R2" s="83" t="s">
        <v>125</v>
      </c>
      <c r="S2" s="83"/>
    </row>
    <row r="3" spans="1:21">
      <c r="R3" s="55"/>
      <c r="S3" s="55"/>
    </row>
    <row r="4" spans="1:21" ht="15.75">
      <c r="A4" s="73" t="s">
        <v>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21" ht="45" customHeight="1">
      <c r="A5" s="84" t="s">
        <v>99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1:21" ht="24" customHeight="1">
      <c r="A6" s="74" t="s">
        <v>128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21" ht="15.75">
      <c r="A7" s="1"/>
    </row>
    <row r="8" spans="1:21" ht="15.75">
      <c r="A8" s="68" t="s">
        <v>1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36"/>
      <c r="O8" s="36"/>
      <c r="P8" s="36"/>
      <c r="Q8" s="68"/>
      <c r="R8" s="68"/>
      <c r="S8" s="36"/>
      <c r="T8" s="5"/>
      <c r="U8" s="5"/>
    </row>
    <row r="9" spans="1:21" ht="21" customHeight="1">
      <c r="A9" s="67" t="s">
        <v>2</v>
      </c>
      <c r="B9" s="67" t="s">
        <v>3</v>
      </c>
      <c r="C9" s="67" t="s">
        <v>4</v>
      </c>
      <c r="D9" s="67"/>
      <c r="E9" s="67"/>
      <c r="F9" s="67"/>
      <c r="G9" s="67"/>
      <c r="H9" s="67" t="s">
        <v>4</v>
      </c>
      <c r="I9" s="67"/>
      <c r="J9" s="67"/>
      <c r="K9" s="67"/>
      <c r="L9" s="67"/>
      <c r="M9" s="67" t="s">
        <v>5</v>
      </c>
      <c r="N9" s="67"/>
      <c r="O9" s="67"/>
      <c r="P9" s="67"/>
      <c r="Q9" s="67"/>
      <c r="R9" s="67" t="s">
        <v>6</v>
      </c>
      <c r="S9" s="67" t="s">
        <v>7</v>
      </c>
      <c r="T9" s="58"/>
      <c r="U9" s="59"/>
    </row>
    <row r="10" spans="1:21" ht="15.75">
      <c r="A10" s="67"/>
      <c r="B10" s="67"/>
      <c r="C10" s="67" t="s">
        <v>33</v>
      </c>
      <c r="D10" s="67"/>
      <c r="E10" s="67"/>
      <c r="F10" s="67"/>
      <c r="G10" s="67"/>
      <c r="H10" s="67" t="s">
        <v>115</v>
      </c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58"/>
      <c r="U10" s="59"/>
    </row>
    <row r="11" spans="1:21" ht="18.75">
      <c r="A11" s="67"/>
      <c r="B11" s="67"/>
      <c r="C11" s="69" t="s">
        <v>8</v>
      </c>
      <c r="D11" s="67" t="s">
        <v>9</v>
      </c>
      <c r="E11" s="67"/>
      <c r="F11" s="67"/>
      <c r="G11" s="67"/>
      <c r="H11" s="69" t="s">
        <v>8</v>
      </c>
      <c r="I11" s="67" t="s">
        <v>9</v>
      </c>
      <c r="J11" s="67"/>
      <c r="K11" s="67"/>
      <c r="L11" s="67"/>
      <c r="M11" s="69" t="s">
        <v>8</v>
      </c>
      <c r="N11" s="67" t="s">
        <v>9</v>
      </c>
      <c r="O11" s="67"/>
      <c r="P11" s="67"/>
      <c r="Q11" s="67"/>
      <c r="R11" s="67"/>
      <c r="S11" s="67"/>
      <c r="T11" s="58"/>
      <c r="U11" s="59"/>
    </row>
    <row r="12" spans="1:21" ht="15.75" customHeight="1">
      <c r="A12" s="67"/>
      <c r="B12" s="67"/>
      <c r="C12" s="70"/>
      <c r="D12" s="67" t="s">
        <v>10</v>
      </c>
      <c r="E12" s="67" t="s">
        <v>11</v>
      </c>
      <c r="F12" s="67" t="s">
        <v>12</v>
      </c>
      <c r="G12" s="67" t="s">
        <v>15</v>
      </c>
      <c r="H12" s="70"/>
      <c r="I12" s="67" t="s">
        <v>10</v>
      </c>
      <c r="J12" s="67" t="s">
        <v>11</v>
      </c>
      <c r="K12" s="34" t="s">
        <v>13</v>
      </c>
      <c r="L12" s="67" t="s">
        <v>15</v>
      </c>
      <c r="M12" s="70"/>
      <c r="N12" s="67" t="s">
        <v>10</v>
      </c>
      <c r="O12" s="67" t="s">
        <v>11</v>
      </c>
      <c r="P12" s="34" t="s">
        <v>13</v>
      </c>
      <c r="Q12" s="67" t="s">
        <v>15</v>
      </c>
      <c r="R12" s="67"/>
      <c r="S12" s="67"/>
      <c r="T12" s="58"/>
      <c r="U12" s="59"/>
    </row>
    <row r="13" spans="1:21" ht="31.5">
      <c r="A13" s="67"/>
      <c r="B13" s="67"/>
      <c r="C13" s="71"/>
      <c r="D13" s="67"/>
      <c r="E13" s="67"/>
      <c r="F13" s="67"/>
      <c r="G13" s="67"/>
      <c r="H13" s="71"/>
      <c r="I13" s="67"/>
      <c r="J13" s="67"/>
      <c r="K13" s="34" t="s">
        <v>14</v>
      </c>
      <c r="L13" s="67"/>
      <c r="M13" s="71"/>
      <c r="N13" s="67"/>
      <c r="O13" s="67"/>
      <c r="P13" s="34" t="s">
        <v>14</v>
      </c>
      <c r="Q13" s="67"/>
      <c r="R13" s="67"/>
      <c r="S13" s="67"/>
      <c r="T13" s="58"/>
      <c r="U13" s="59"/>
    </row>
    <row r="14" spans="1:21" ht="18.75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0">
        <v>16</v>
      </c>
      <c r="Q14" s="10">
        <v>17</v>
      </c>
      <c r="R14" s="10">
        <v>18</v>
      </c>
      <c r="S14" s="10">
        <v>19</v>
      </c>
      <c r="T14" s="58"/>
      <c r="U14" s="59"/>
    </row>
    <row r="15" spans="1:21" ht="18.75">
      <c r="A15" s="56" t="s">
        <v>100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32"/>
      <c r="U15" s="33"/>
    </row>
    <row r="16" spans="1:21" ht="295.5" customHeight="1">
      <c r="A16" s="49" t="s">
        <v>101</v>
      </c>
      <c r="B16" s="21"/>
      <c r="C16" s="17">
        <v>2010.1</v>
      </c>
      <c r="D16" s="21"/>
      <c r="E16" s="38">
        <v>895.1</v>
      </c>
      <c r="F16" s="17">
        <v>77.400000000000006</v>
      </c>
      <c r="G16" s="38">
        <v>1037.5999999999999</v>
      </c>
      <c r="H16" s="17">
        <v>0</v>
      </c>
      <c r="I16" s="21"/>
      <c r="J16" s="21"/>
      <c r="K16" s="21"/>
      <c r="L16" s="21"/>
      <c r="M16" s="17">
        <v>0</v>
      </c>
      <c r="N16" s="21"/>
      <c r="O16" s="21"/>
      <c r="P16" s="21"/>
      <c r="Q16" s="21"/>
      <c r="R16" s="21" t="s">
        <v>124</v>
      </c>
      <c r="S16" s="23">
        <f>M16*100/C16</f>
        <v>0</v>
      </c>
      <c r="T16" s="58"/>
      <c r="U16" s="59"/>
    </row>
    <row r="17" spans="1:21" ht="20.25" customHeight="1">
      <c r="A17" s="62" t="s">
        <v>39</v>
      </c>
      <c r="B17" s="63"/>
      <c r="C17" s="14">
        <f>C16</f>
        <v>2010.1</v>
      </c>
      <c r="D17" s="14">
        <f t="shared" ref="D17:Q18" si="0">D16</f>
        <v>0</v>
      </c>
      <c r="E17" s="14">
        <f t="shared" si="0"/>
        <v>895.1</v>
      </c>
      <c r="F17" s="14">
        <f t="shared" si="0"/>
        <v>77.400000000000006</v>
      </c>
      <c r="G17" s="14">
        <f t="shared" si="0"/>
        <v>1037.5999999999999</v>
      </c>
      <c r="H17" s="14">
        <f t="shared" si="0"/>
        <v>0</v>
      </c>
      <c r="I17" s="14">
        <f t="shared" si="0"/>
        <v>0</v>
      </c>
      <c r="J17" s="14">
        <f t="shared" si="0"/>
        <v>0</v>
      </c>
      <c r="K17" s="14">
        <f t="shared" si="0"/>
        <v>0</v>
      </c>
      <c r="L17" s="14">
        <f t="shared" si="0"/>
        <v>0</v>
      </c>
      <c r="M17" s="14">
        <f t="shared" si="0"/>
        <v>0</v>
      </c>
      <c r="N17" s="14">
        <f t="shared" si="0"/>
        <v>0</v>
      </c>
      <c r="O17" s="14">
        <f t="shared" si="0"/>
        <v>0</v>
      </c>
      <c r="P17" s="14">
        <f t="shared" si="0"/>
        <v>0</v>
      </c>
      <c r="Q17" s="14">
        <f t="shared" si="0"/>
        <v>0</v>
      </c>
      <c r="R17" s="35"/>
      <c r="S17" s="35"/>
      <c r="T17" s="32"/>
      <c r="U17" s="33"/>
    </row>
    <row r="18" spans="1:21" ht="31.5" customHeight="1">
      <c r="A18" s="77" t="s">
        <v>16</v>
      </c>
      <c r="B18" s="78"/>
      <c r="C18" s="31">
        <f>C17</f>
        <v>2010.1</v>
      </c>
      <c r="D18" s="31">
        <f t="shared" si="0"/>
        <v>0</v>
      </c>
      <c r="E18" s="31">
        <f t="shared" si="0"/>
        <v>895.1</v>
      </c>
      <c r="F18" s="31">
        <f t="shared" si="0"/>
        <v>77.400000000000006</v>
      </c>
      <c r="G18" s="31">
        <f t="shared" si="0"/>
        <v>1037.5999999999999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21"/>
      <c r="S18" s="42">
        <f>M18*100/C18</f>
        <v>0</v>
      </c>
      <c r="T18" s="57"/>
      <c r="U18" s="58"/>
    </row>
    <row r="19" spans="1:2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15.75">
      <c r="A20" s="1"/>
    </row>
    <row r="21" spans="1:21" ht="15.75">
      <c r="A21" s="75" t="s">
        <v>126</v>
      </c>
      <c r="B21" s="75"/>
      <c r="C21" s="75"/>
      <c r="D21" s="75"/>
      <c r="E21" s="75"/>
      <c r="F21" s="75"/>
      <c r="G21" s="75"/>
      <c r="H21" s="75"/>
    </row>
    <row r="22" spans="1:21" ht="15" customHeight="1">
      <c r="C22" s="54" t="s">
        <v>17</v>
      </c>
      <c r="D22" s="54"/>
      <c r="E22" s="54"/>
      <c r="F22" s="54"/>
      <c r="G22" s="52"/>
      <c r="H22" s="52"/>
    </row>
    <row r="23" spans="1:21" ht="15" customHeight="1">
      <c r="C23" s="54"/>
      <c r="D23" s="54"/>
      <c r="E23" s="54"/>
      <c r="F23" s="54"/>
      <c r="G23" s="52"/>
      <c r="H23" s="52"/>
    </row>
    <row r="24" spans="1:21" ht="15" customHeight="1">
      <c r="A24" s="79" t="s">
        <v>127</v>
      </c>
      <c r="B24" s="79"/>
      <c r="C24" s="79"/>
      <c r="D24" s="79"/>
      <c r="E24" s="79"/>
      <c r="F24" s="79"/>
      <c r="G24" s="52"/>
      <c r="H24" s="52"/>
    </row>
    <row r="25" spans="1:21" ht="15.75">
      <c r="A25" s="1"/>
    </row>
    <row r="26" spans="1:21" ht="15.75">
      <c r="A26" s="1" t="s">
        <v>18</v>
      </c>
    </row>
    <row r="27" spans="1:21" ht="18.75" customHeight="1">
      <c r="A27" s="76" t="s">
        <v>19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</row>
    <row r="28" spans="1:21" ht="34.5" customHeight="1">
      <c r="A28" s="72" t="s">
        <v>20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</row>
    <row r="29" spans="1:21" ht="50.25" customHeight="1">
      <c r="A29" s="72" t="s">
        <v>21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</row>
    <row r="30" spans="1:21" ht="35.25" customHeight="1">
      <c r="A30" s="72" t="s">
        <v>22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</row>
    <row r="31" spans="1:21" ht="16.5" customHeight="1">
      <c r="A31" s="72" t="s">
        <v>23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</row>
    <row r="32" spans="1:21" ht="18.75" customHeight="1">
      <c r="A32" s="72" t="s">
        <v>24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</row>
    <row r="33" spans="1:19" ht="18" customHeight="1">
      <c r="A33" s="72" t="s">
        <v>25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</row>
    <row r="34" spans="1:19" ht="18" customHeight="1">
      <c r="A34" s="72" t="s">
        <v>26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</row>
  </sheetData>
  <mergeCells count="50">
    <mergeCell ref="M9:Q10"/>
    <mergeCell ref="N11:Q11"/>
    <mergeCell ref="A34:S34"/>
    <mergeCell ref="A18:B18"/>
    <mergeCell ref="T18:U18"/>
    <mergeCell ref="A21:H21"/>
    <mergeCell ref="A27:S27"/>
    <mergeCell ref="A28:S28"/>
    <mergeCell ref="A29:S29"/>
    <mergeCell ref="A30:S30"/>
    <mergeCell ref="A31:S31"/>
    <mergeCell ref="A32:S32"/>
    <mergeCell ref="A33:S33"/>
    <mergeCell ref="T16:U16"/>
    <mergeCell ref="O12:O13"/>
    <mergeCell ref="Q12:Q13"/>
    <mergeCell ref="T12:U13"/>
    <mergeCell ref="T14:U14"/>
    <mergeCell ref="T11:U11"/>
    <mergeCell ref="D12:D13"/>
    <mergeCell ref="E12:E13"/>
    <mergeCell ref="F12:F13"/>
    <mergeCell ref="G12:G13"/>
    <mergeCell ref="I12:I13"/>
    <mergeCell ref="J12:J13"/>
    <mergeCell ref="L12:L13"/>
    <mergeCell ref="N12:N13"/>
    <mergeCell ref="R9:R13"/>
    <mergeCell ref="S9:S13"/>
    <mergeCell ref="T9:U10"/>
    <mergeCell ref="C10:G10"/>
    <mergeCell ref="H10:L10"/>
    <mergeCell ref="C11:C13"/>
    <mergeCell ref="D11:G11"/>
    <mergeCell ref="R2:S2"/>
    <mergeCell ref="A24:F24"/>
    <mergeCell ref="A4:S4"/>
    <mergeCell ref="A5:S5"/>
    <mergeCell ref="A6:S6"/>
    <mergeCell ref="A8:M8"/>
    <mergeCell ref="Q8:R8"/>
    <mergeCell ref="A17:B17"/>
    <mergeCell ref="A15:S15"/>
    <mergeCell ref="H11:H13"/>
    <mergeCell ref="I11:L11"/>
    <mergeCell ref="M11:M13"/>
    <mergeCell ref="A9:A13"/>
    <mergeCell ref="B9:B13"/>
    <mergeCell ref="C9:G9"/>
    <mergeCell ref="H9:L9"/>
  </mergeCells>
  <pageMargins left="0" right="0" top="0" bottom="0" header="0.31496062992125984" footer="0.31496062992125984"/>
  <pageSetup paperSize="9" scale="57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U34"/>
  <sheetViews>
    <sheetView view="pageBreakPreview" zoomScale="60" zoomScaleNormal="80" workbookViewId="0">
      <selection activeCell="A6" sqref="A6:S6"/>
    </sheetView>
  </sheetViews>
  <sheetFormatPr defaultRowHeight="15"/>
  <cols>
    <col min="1" max="1" width="34.28515625" customWidth="1"/>
    <col min="2" max="2" width="16.5703125" customWidth="1"/>
    <col min="3" max="3" width="10.7109375" bestFit="1" customWidth="1"/>
    <col min="4" max="4" width="10.140625" bestFit="1" customWidth="1"/>
    <col min="5" max="5" width="12.140625" customWidth="1"/>
    <col min="6" max="6" width="9.28515625" bestFit="1" customWidth="1"/>
    <col min="18" max="18" width="35.5703125" customWidth="1"/>
    <col min="19" max="19" width="14.42578125" customWidth="1"/>
  </cols>
  <sheetData>
    <row r="2" spans="1:21">
      <c r="R2" s="83" t="s">
        <v>125</v>
      </c>
      <c r="S2" s="83"/>
    </row>
    <row r="4" spans="1:21" ht="15.75">
      <c r="A4" s="73" t="s">
        <v>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21" ht="45" customHeight="1">
      <c r="A5" s="84" t="s">
        <v>102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1:21" ht="24" customHeight="1">
      <c r="A6" s="74" t="s">
        <v>128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21" ht="15.75">
      <c r="A7" s="1"/>
    </row>
    <row r="8" spans="1:21" ht="15.75">
      <c r="A8" s="68" t="s">
        <v>1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36"/>
      <c r="O8" s="36"/>
      <c r="P8" s="36"/>
      <c r="Q8" s="68"/>
      <c r="R8" s="68"/>
      <c r="S8" s="36"/>
      <c r="T8" s="5"/>
      <c r="U8" s="5"/>
    </row>
    <row r="9" spans="1:21" ht="21" customHeight="1">
      <c r="A9" s="67" t="s">
        <v>2</v>
      </c>
      <c r="B9" s="67" t="s">
        <v>3</v>
      </c>
      <c r="C9" s="67" t="s">
        <v>4</v>
      </c>
      <c r="D9" s="67"/>
      <c r="E9" s="67"/>
      <c r="F9" s="67"/>
      <c r="G9" s="67"/>
      <c r="H9" s="67" t="s">
        <v>4</v>
      </c>
      <c r="I9" s="67"/>
      <c r="J9" s="67"/>
      <c r="K9" s="67"/>
      <c r="L9" s="67"/>
      <c r="M9" s="67" t="s">
        <v>5</v>
      </c>
      <c r="N9" s="67"/>
      <c r="O9" s="67"/>
      <c r="P9" s="67"/>
      <c r="Q9" s="67"/>
      <c r="R9" s="67" t="s">
        <v>6</v>
      </c>
      <c r="S9" s="67" t="s">
        <v>7</v>
      </c>
      <c r="T9" s="58"/>
      <c r="U9" s="59"/>
    </row>
    <row r="10" spans="1:21" ht="15.75">
      <c r="A10" s="67"/>
      <c r="B10" s="67"/>
      <c r="C10" s="67" t="s">
        <v>33</v>
      </c>
      <c r="D10" s="67"/>
      <c r="E10" s="67"/>
      <c r="F10" s="67"/>
      <c r="G10" s="67"/>
      <c r="H10" s="67" t="s">
        <v>115</v>
      </c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58"/>
      <c r="U10" s="59"/>
    </row>
    <row r="11" spans="1:21" ht="18.75">
      <c r="A11" s="67"/>
      <c r="B11" s="67"/>
      <c r="C11" s="69" t="s">
        <v>8</v>
      </c>
      <c r="D11" s="67" t="s">
        <v>9</v>
      </c>
      <c r="E11" s="67"/>
      <c r="F11" s="67"/>
      <c r="G11" s="67"/>
      <c r="H11" s="69" t="s">
        <v>8</v>
      </c>
      <c r="I11" s="67" t="s">
        <v>9</v>
      </c>
      <c r="J11" s="67"/>
      <c r="K11" s="67"/>
      <c r="L11" s="67"/>
      <c r="M11" s="69" t="s">
        <v>8</v>
      </c>
      <c r="N11" s="67" t="s">
        <v>9</v>
      </c>
      <c r="O11" s="67"/>
      <c r="P11" s="67"/>
      <c r="Q11" s="67"/>
      <c r="R11" s="67"/>
      <c r="S11" s="67"/>
      <c r="T11" s="58"/>
      <c r="U11" s="59"/>
    </row>
    <row r="12" spans="1:21" ht="15.75" customHeight="1">
      <c r="A12" s="67"/>
      <c r="B12" s="67"/>
      <c r="C12" s="70"/>
      <c r="D12" s="67" t="s">
        <v>10</v>
      </c>
      <c r="E12" s="67" t="s">
        <v>11</v>
      </c>
      <c r="F12" s="67" t="s">
        <v>12</v>
      </c>
      <c r="G12" s="67" t="s">
        <v>15</v>
      </c>
      <c r="H12" s="70"/>
      <c r="I12" s="67" t="s">
        <v>10</v>
      </c>
      <c r="J12" s="67" t="s">
        <v>11</v>
      </c>
      <c r="K12" s="34" t="s">
        <v>13</v>
      </c>
      <c r="L12" s="67" t="s">
        <v>15</v>
      </c>
      <c r="M12" s="70"/>
      <c r="N12" s="67" t="s">
        <v>10</v>
      </c>
      <c r="O12" s="67" t="s">
        <v>11</v>
      </c>
      <c r="P12" s="34" t="s">
        <v>13</v>
      </c>
      <c r="Q12" s="67" t="s">
        <v>15</v>
      </c>
      <c r="R12" s="67"/>
      <c r="S12" s="67"/>
      <c r="T12" s="58"/>
      <c r="U12" s="59"/>
    </row>
    <row r="13" spans="1:21" ht="31.5">
      <c r="A13" s="67"/>
      <c r="B13" s="67"/>
      <c r="C13" s="71"/>
      <c r="D13" s="67"/>
      <c r="E13" s="67"/>
      <c r="F13" s="67"/>
      <c r="G13" s="67"/>
      <c r="H13" s="71"/>
      <c r="I13" s="67"/>
      <c r="J13" s="67"/>
      <c r="K13" s="34" t="s">
        <v>14</v>
      </c>
      <c r="L13" s="67"/>
      <c r="M13" s="71"/>
      <c r="N13" s="67"/>
      <c r="O13" s="67"/>
      <c r="P13" s="34" t="s">
        <v>14</v>
      </c>
      <c r="Q13" s="67"/>
      <c r="R13" s="67"/>
      <c r="S13" s="67"/>
      <c r="T13" s="58"/>
      <c r="U13" s="59"/>
    </row>
    <row r="14" spans="1:21" ht="18.75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0">
        <v>16</v>
      </c>
      <c r="Q14" s="10">
        <v>17</v>
      </c>
      <c r="R14" s="10">
        <v>18</v>
      </c>
      <c r="S14" s="10">
        <v>19</v>
      </c>
      <c r="T14" s="58"/>
      <c r="U14" s="59"/>
    </row>
    <row r="15" spans="1:21" ht="18.75">
      <c r="A15" s="56" t="s">
        <v>109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32"/>
      <c r="U15" s="33"/>
    </row>
    <row r="16" spans="1:21" ht="31.5">
      <c r="A16" s="37" t="s">
        <v>110</v>
      </c>
      <c r="B16" s="21"/>
      <c r="C16" s="17">
        <v>2.2000000000000002</v>
      </c>
      <c r="D16" s="21"/>
      <c r="E16" s="38"/>
      <c r="F16" s="17">
        <v>2.2000000000000002</v>
      </c>
      <c r="G16" s="38"/>
      <c r="H16" s="17">
        <v>2.1</v>
      </c>
      <c r="I16" s="21"/>
      <c r="J16" s="21"/>
      <c r="K16" s="17">
        <v>2.1</v>
      </c>
      <c r="L16" s="21"/>
      <c r="M16" s="17">
        <v>2.1</v>
      </c>
      <c r="N16" s="21"/>
      <c r="O16" s="21"/>
      <c r="P16" s="17">
        <v>2.1</v>
      </c>
      <c r="Q16" s="21"/>
      <c r="R16" s="21" t="s">
        <v>111</v>
      </c>
      <c r="S16" s="17">
        <f>M16*100/C16</f>
        <v>95.454545454545453</v>
      </c>
      <c r="T16" s="58"/>
      <c r="U16" s="59"/>
    </row>
    <row r="17" spans="1:21" ht="20.25" customHeight="1">
      <c r="A17" s="62" t="s">
        <v>39</v>
      </c>
      <c r="B17" s="63"/>
      <c r="C17" s="14">
        <f>C16</f>
        <v>2.2000000000000002</v>
      </c>
      <c r="D17" s="14">
        <f t="shared" ref="D17:Q18" si="0">D16</f>
        <v>0</v>
      </c>
      <c r="E17" s="14">
        <f t="shared" si="0"/>
        <v>0</v>
      </c>
      <c r="F17" s="14">
        <f t="shared" si="0"/>
        <v>2.2000000000000002</v>
      </c>
      <c r="G17" s="14">
        <f t="shared" si="0"/>
        <v>0</v>
      </c>
      <c r="H17" s="14">
        <f t="shared" si="0"/>
        <v>2.1</v>
      </c>
      <c r="I17" s="14">
        <f t="shared" si="0"/>
        <v>0</v>
      </c>
      <c r="J17" s="14">
        <f t="shared" si="0"/>
        <v>0</v>
      </c>
      <c r="K17" s="14">
        <f t="shared" si="0"/>
        <v>2.1</v>
      </c>
      <c r="L17" s="14">
        <f t="shared" si="0"/>
        <v>0</v>
      </c>
      <c r="M17" s="14">
        <f t="shared" si="0"/>
        <v>2.1</v>
      </c>
      <c r="N17" s="14">
        <f t="shared" si="0"/>
        <v>0</v>
      </c>
      <c r="O17" s="14">
        <f t="shared" si="0"/>
        <v>0</v>
      </c>
      <c r="P17" s="14">
        <f t="shared" si="0"/>
        <v>2.1</v>
      </c>
      <c r="Q17" s="14">
        <f t="shared" si="0"/>
        <v>0</v>
      </c>
      <c r="R17" s="35"/>
      <c r="S17" s="35"/>
      <c r="T17" s="32"/>
      <c r="U17" s="33"/>
    </row>
    <row r="18" spans="1:21" ht="31.5" customHeight="1">
      <c r="A18" s="77" t="s">
        <v>16</v>
      </c>
      <c r="B18" s="78"/>
      <c r="C18" s="31">
        <f>C17</f>
        <v>2.2000000000000002</v>
      </c>
      <c r="D18" s="31">
        <f t="shared" si="0"/>
        <v>0</v>
      </c>
      <c r="E18" s="31">
        <f t="shared" si="0"/>
        <v>0</v>
      </c>
      <c r="F18" s="31">
        <f t="shared" si="0"/>
        <v>2.2000000000000002</v>
      </c>
      <c r="G18" s="31">
        <f t="shared" si="0"/>
        <v>0</v>
      </c>
      <c r="H18" s="31">
        <f t="shared" si="0"/>
        <v>2.1</v>
      </c>
      <c r="I18" s="31">
        <f t="shared" si="0"/>
        <v>0</v>
      </c>
      <c r="J18" s="31">
        <f t="shared" si="0"/>
        <v>0</v>
      </c>
      <c r="K18" s="31">
        <f t="shared" si="0"/>
        <v>2.1</v>
      </c>
      <c r="L18" s="31">
        <f t="shared" si="0"/>
        <v>0</v>
      </c>
      <c r="M18" s="31">
        <f t="shared" si="0"/>
        <v>2.1</v>
      </c>
      <c r="N18" s="31">
        <f t="shared" si="0"/>
        <v>0</v>
      </c>
      <c r="O18" s="31">
        <f t="shared" si="0"/>
        <v>0</v>
      </c>
      <c r="P18" s="31">
        <f t="shared" si="0"/>
        <v>2.1</v>
      </c>
      <c r="Q18" s="31">
        <f t="shared" si="0"/>
        <v>0</v>
      </c>
      <c r="R18" s="21"/>
      <c r="S18" s="31">
        <f>M18*100/C18</f>
        <v>95.454545454545453</v>
      </c>
      <c r="T18" s="57"/>
      <c r="U18" s="58"/>
    </row>
    <row r="19" spans="1:2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15.75">
      <c r="A20" s="1"/>
    </row>
    <row r="21" spans="1:21" ht="15.75">
      <c r="A21" s="75" t="s">
        <v>126</v>
      </c>
      <c r="B21" s="75"/>
      <c r="C21" s="75"/>
      <c r="D21" s="75"/>
      <c r="E21" s="75"/>
      <c r="F21" s="75"/>
      <c r="G21" s="75"/>
      <c r="H21" s="75"/>
    </row>
    <row r="22" spans="1:21" ht="15" customHeight="1">
      <c r="C22" s="54" t="s">
        <v>17</v>
      </c>
      <c r="D22" s="54"/>
      <c r="E22" s="54"/>
      <c r="F22" s="54"/>
      <c r="G22" s="52"/>
      <c r="H22" s="52"/>
    </row>
    <row r="23" spans="1:21" ht="15" customHeight="1">
      <c r="C23" s="54"/>
      <c r="D23" s="54"/>
      <c r="E23" s="54"/>
      <c r="F23" s="54"/>
      <c r="G23" s="52"/>
      <c r="H23" s="52"/>
    </row>
    <row r="24" spans="1:21" ht="15" customHeight="1">
      <c r="A24" s="79" t="s">
        <v>127</v>
      </c>
      <c r="B24" s="79"/>
      <c r="C24" s="79"/>
      <c r="D24" s="79"/>
      <c r="E24" s="79"/>
      <c r="F24" s="79"/>
      <c r="G24" s="52"/>
      <c r="H24" s="52"/>
    </row>
    <row r="25" spans="1:21" ht="15.75">
      <c r="A25" s="1"/>
    </row>
    <row r="26" spans="1:21" ht="15.75">
      <c r="A26" s="1" t="s">
        <v>18</v>
      </c>
    </row>
    <row r="27" spans="1:21" ht="18.75" customHeight="1">
      <c r="A27" s="76" t="s">
        <v>19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</row>
    <row r="28" spans="1:21" ht="34.5" customHeight="1">
      <c r="A28" s="72" t="s">
        <v>20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</row>
    <row r="29" spans="1:21" ht="35.25" customHeight="1">
      <c r="A29" s="72" t="s">
        <v>21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</row>
    <row r="30" spans="1:21" ht="35.25" customHeight="1">
      <c r="A30" s="72" t="s">
        <v>22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</row>
    <row r="31" spans="1:21" ht="16.5" customHeight="1">
      <c r="A31" s="72" t="s">
        <v>23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</row>
    <row r="32" spans="1:21" ht="18.75" customHeight="1">
      <c r="A32" s="72" t="s">
        <v>24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</row>
    <row r="33" spans="1:19" ht="18" customHeight="1">
      <c r="A33" s="72" t="s">
        <v>25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</row>
    <row r="34" spans="1:19" ht="18" customHeight="1">
      <c r="A34" s="72" t="s">
        <v>26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</row>
  </sheetData>
  <mergeCells count="50">
    <mergeCell ref="A34:S34"/>
    <mergeCell ref="A28:S28"/>
    <mergeCell ref="A29:S29"/>
    <mergeCell ref="A30:S30"/>
    <mergeCell ref="A31:S31"/>
    <mergeCell ref="A32:S32"/>
    <mergeCell ref="A33:S33"/>
    <mergeCell ref="A27:S27"/>
    <mergeCell ref="O12:O13"/>
    <mergeCell ref="Q12:Q13"/>
    <mergeCell ref="T12:U13"/>
    <mergeCell ref="T14:U14"/>
    <mergeCell ref="A15:S15"/>
    <mergeCell ref="T16:U16"/>
    <mergeCell ref="A17:B17"/>
    <mergeCell ref="A18:B18"/>
    <mergeCell ref="T18:U18"/>
    <mergeCell ref="A21:H21"/>
    <mergeCell ref="H11:H13"/>
    <mergeCell ref="I11:L11"/>
    <mergeCell ref="M11:M13"/>
    <mergeCell ref="A9:A13"/>
    <mergeCell ref="T11:U11"/>
    <mergeCell ref="D12:D13"/>
    <mergeCell ref="E12:E13"/>
    <mergeCell ref="F12:F13"/>
    <mergeCell ref="G12:G13"/>
    <mergeCell ref="I12:I13"/>
    <mergeCell ref="J12:J13"/>
    <mergeCell ref="L12:L13"/>
    <mergeCell ref="N12:N13"/>
    <mergeCell ref="R9:R13"/>
    <mergeCell ref="S9:S13"/>
    <mergeCell ref="T9:U10"/>
    <mergeCell ref="C10:G10"/>
    <mergeCell ref="H10:L10"/>
    <mergeCell ref="C11:C13"/>
    <mergeCell ref="D11:G11"/>
    <mergeCell ref="R2:S2"/>
    <mergeCell ref="A24:F24"/>
    <mergeCell ref="B9:B13"/>
    <mergeCell ref="C9:G9"/>
    <mergeCell ref="H9:L9"/>
    <mergeCell ref="M9:Q10"/>
    <mergeCell ref="N11:Q11"/>
    <mergeCell ref="A4:S4"/>
    <mergeCell ref="A5:S5"/>
    <mergeCell ref="A6:S6"/>
    <mergeCell ref="A8:M8"/>
    <mergeCell ref="Q8:R8"/>
  </mergeCells>
  <pageMargins left="0" right="0" top="0" bottom="0" header="0.31496062992125984" footer="0.31496062992125984"/>
  <pageSetup paperSize="9" scale="5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Комп. разв</vt:lpstr>
      <vt:lpstr>ФКГС</vt:lpstr>
      <vt:lpstr>Переселение</vt:lpstr>
      <vt:lpstr>Наркомания</vt:lpstr>
      <vt:lpstr>'Комп. разв'!Область_печати</vt:lpstr>
      <vt:lpstr>Наркомания!Область_печати</vt:lpstr>
      <vt:lpstr>Переселение!Область_печати</vt:lpstr>
      <vt:lpstr>ФКГС!Область_печати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2022-03-11T12:48:15Z</dcterms:modified>
</cp:coreProperties>
</file>