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025-2027" sheetId="1" r:id="rId1"/>
  </sheets>
  <calcPr calcId="152511" iterate="1"/>
</workbook>
</file>

<file path=xl/calcChain.xml><?xml version="1.0" encoding="utf-8"?>
<calcChain xmlns="http://schemas.openxmlformats.org/spreadsheetml/2006/main">
  <c r="C165" i="1" l="1"/>
  <c r="D165" i="1"/>
  <c r="C44" i="1" l="1"/>
  <c r="C47" i="1"/>
  <c r="G18" i="1" l="1"/>
  <c r="G15" i="1"/>
  <c r="F15" i="1"/>
  <c r="G45" i="1"/>
  <c r="G47" i="1" s="1"/>
  <c r="G46" i="1"/>
  <c r="G51" i="1"/>
  <c r="D47" i="1"/>
  <c r="F51" i="1"/>
  <c r="D51" i="1"/>
  <c r="C51" i="1"/>
  <c r="F46" i="1"/>
  <c r="D46" i="1"/>
  <c r="C46" i="1"/>
  <c r="F45" i="1"/>
  <c r="D45" i="1"/>
  <c r="C45" i="1"/>
  <c r="F47" i="1"/>
  <c r="F43" i="1" l="1"/>
  <c r="F39" i="1"/>
  <c r="F38" i="1"/>
  <c r="F37" i="1"/>
  <c r="F36" i="1"/>
  <c r="F35" i="1"/>
  <c r="F30" i="1"/>
  <c r="F28" i="1"/>
  <c r="F29" i="1"/>
  <c r="F31" i="1" l="1"/>
  <c r="F27" i="1"/>
  <c r="L25" i="1"/>
  <c r="M25" i="1" s="1"/>
  <c r="D27" i="1"/>
  <c r="C21" i="1"/>
  <c r="L73" i="1"/>
  <c r="M73" i="1" s="1"/>
  <c r="C60" i="1"/>
  <c r="D184" i="1"/>
  <c r="C184" i="1"/>
  <c r="D180" i="1"/>
  <c r="C180" i="1"/>
  <c r="D176" i="1"/>
  <c r="C176" i="1"/>
  <c r="D172" i="1"/>
  <c r="C172" i="1"/>
  <c r="D166" i="1"/>
  <c r="D167" i="1"/>
  <c r="C167" i="1"/>
  <c r="C166" i="1"/>
  <c r="D164" i="1"/>
  <c r="C164" i="1"/>
  <c r="D160" i="1"/>
  <c r="C160" i="1"/>
  <c r="D156" i="1"/>
  <c r="C156" i="1"/>
  <c r="D152" i="1"/>
  <c r="C152" i="1"/>
  <c r="D148" i="1"/>
  <c r="C148" i="1"/>
  <c r="D141" i="1"/>
  <c r="D142" i="1"/>
  <c r="D143" i="1"/>
  <c r="C143" i="1"/>
  <c r="C142" i="1"/>
  <c r="C141" i="1"/>
  <c r="D140" i="1"/>
  <c r="C140" i="1"/>
  <c r="D136" i="1"/>
  <c r="C136" i="1"/>
  <c r="D132" i="1"/>
  <c r="C132" i="1"/>
  <c r="L140" i="1" s="1"/>
  <c r="D125" i="1"/>
  <c r="D126" i="1"/>
  <c r="D127" i="1"/>
  <c r="C127" i="1"/>
  <c r="C128" i="1" s="1"/>
  <c r="C126" i="1"/>
  <c r="C125" i="1"/>
  <c r="D124" i="1"/>
  <c r="C124" i="1"/>
  <c r="D120" i="1"/>
  <c r="C120" i="1"/>
  <c r="D113" i="1"/>
  <c r="D114" i="1"/>
  <c r="D115" i="1"/>
  <c r="C115" i="1"/>
  <c r="C114" i="1"/>
  <c r="C113" i="1"/>
  <c r="D112" i="1"/>
  <c r="C112" i="1"/>
  <c r="D108" i="1"/>
  <c r="C108" i="1"/>
  <c r="D104" i="1"/>
  <c r="C104" i="1"/>
  <c r="D100" i="1"/>
  <c r="C100" i="1"/>
  <c r="D93" i="1"/>
  <c r="D94" i="1"/>
  <c r="D95" i="1"/>
  <c r="C95" i="1"/>
  <c r="C94" i="1"/>
  <c r="C93" i="1"/>
  <c r="D92" i="1"/>
  <c r="C92" i="1"/>
  <c r="D88" i="1"/>
  <c r="C88" i="1"/>
  <c r="D84" i="1"/>
  <c r="C84" i="1"/>
  <c r="D76" i="1"/>
  <c r="F76" i="1"/>
  <c r="C76" i="1"/>
  <c r="D77" i="1"/>
  <c r="D78" i="1"/>
  <c r="D79" i="1"/>
  <c r="C79" i="1"/>
  <c r="C78" i="1"/>
  <c r="C77" i="1"/>
  <c r="D69" i="1"/>
  <c r="F69" i="1"/>
  <c r="D70" i="1"/>
  <c r="F70" i="1"/>
  <c r="D71" i="1"/>
  <c r="F71" i="1"/>
  <c r="C71" i="1"/>
  <c r="C70" i="1"/>
  <c r="C69" i="1"/>
  <c r="F72" i="1"/>
  <c r="C68" i="1"/>
  <c r="D68" i="1"/>
  <c r="C64" i="1"/>
  <c r="D64" i="1"/>
  <c r="D60" i="1"/>
  <c r="D53" i="1"/>
  <c r="D54" i="1"/>
  <c r="D55" i="1"/>
  <c r="C55" i="1"/>
  <c r="C54" i="1"/>
  <c r="C53" i="1"/>
  <c r="D36" i="1"/>
  <c r="D37" i="1"/>
  <c r="D38" i="1"/>
  <c r="C38" i="1"/>
  <c r="C37" i="1"/>
  <c r="C36" i="1"/>
  <c r="D28" i="1"/>
  <c r="D31" i="1" s="1"/>
  <c r="D29" i="1"/>
  <c r="D30" i="1"/>
  <c r="C30" i="1"/>
  <c r="C29" i="1"/>
  <c r="C31" i="1" s="1"/>
  <c r="C28" i="1"/>
  <c r="F20" i="1"/>
  <c r="D21" i="1"/>
  <c r="F21" i="1"/>
  <c r="F16" i="1" s="1"/>
  <c r="D22" i="1"/>
  <c r="F22" i="1"/>
  <c r="F17" i="1" s="1"/>
  <c r="C22" i="1"/>
  <c r="C17" i="1" s="1"/>
  <c r="C20" i="1"/>
  <c r="D43" i="1"/>
  <c r="C43" i="1"/>
  <c r="C39" i="1"/>
  <c r="D35" i="1"/>
  <c r="C35" i="1"/>
  <c r="C27" i="1"/>
  <c r="C15" i="1" l="1"/>
  <c r="D80" i="1"/>
  <c r="D15" i="1"/>
  <c r="D39" i="1"/>
  <c r="D17" i="1"/>
  <c r="L17" i="1" s="1"/>
  <c r="M17" i="1" s="1"/>
  <c r="C16" i="1"/>
  <c r="D16" i="1"/>
  <c r="L16" i="1" s="1"/>
  <c r="M140" i="1"/>
  <c r="L124" i="1"/>
  <c r="D20" i="1"/>
  <c r="L24" i="1"/>
  <c r="M24" i="1" s="1"/>
  <c r="D128" i="1"/>
  <c r="F18" i="1"/>
  <c r="F23" i="1"/>
  <c r="D23" i="1"/>
  <c r="C23" i="1"/>
  <c r="L184" i="1"/>
  <c r="D168" i="1"/>
  <c r="C168" i="1"/>
  <c r="L164" i="1"/>
  <c r="D144" i="1"/>
  <c r="C144" i="1"/>
  <c r="C116" i="1"/>
  <c r="M124" i="1" s="1"/>
  <c r="D116" i="1"/>
  <c r="C96" i="1"/>
  <c r="L112" i="1"/>
  <c r="D96" i="1"/>
  <c r="L92" i="1"/>
  <c r="C80" i="1"/>
  <c r="D72" i="1"/>
  <c r="L68" i="1"/>
  <c r="D56" i="1"/>
  <c r="C56" i="1"/>
  <c r="C72" i="1"/>
  <c r="L15" i="1" l="1"/>
  <c r="M15" i="1" s="1"/>
  <c r="M16" i="1"/>
  <c r="C18" i="1"/>
  <c r="M184" i="1"/>
  <c r="D18" i="1"/>
  <c r="L18" i="1" s="1"/>
  <c r="M164" i="1"/>
  <c r="M112" i="1"/>
  <c r="M92" i="1"/>
  <c r="M68" i="1"/>
  <c r="M18" i="1" l="1"/>
</calcChain>
</file>

<file path=xl/sharedStrings.xml><?xml version="1.0" encoding="utf-8"?>
<sst xmlns="http://schemas.openxmlformats.org/spreadsheetml/2006/main" count="141" uniqueCount="77">
  <si>
    <t>Приложение 1</t>
  </si>
  <si>
    <t>к муниципальной программе</t>
  </si>
  <si>
    <t>План</t>
  </si>
  <si>
    <t>реализации муниципальной программы</t>
  </si>
  <si>
    <t xml:space="preserve">«Комплексное развитие территории Скребловского сельского поселения» </t>
  </si>
  <si>
    <t>на период 2025 - 2027 годы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</si>
  <si>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</si>
  <si>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</si>
  <si>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</si>
  <si>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</si>
  <si>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</si>
  <si>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</si>
  <si>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</si>
  <si>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</si>
  <si>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«Комплексное развитие территории Скребловского сельского поселения»</t>
  </si>
  <si>
    <t>Итого по муниципальной программе</t>
  </si>
  <si>
    <t>2025-2027</t>
  </si>
  <si>
    <t>Проектная часть</t>
  </si>
  <si>
    <t>Отраслевой проект «Благоустройство сельских территорий»</t>
  </si>
  <si>
    <t>Площадь земель, освобожденных от борщевика Сосновского, га</t>
  </si>
  <si>
    <t>Администрация Скребловского сельского поселения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</si>
  <si>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</si>
  <si>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«Развитие и приведение в нормативное состояние автомобильных дорог общего пользования»</t>
  </si>
  <si>
    <t>Протяженность отремонтированных дорог, км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</si>
  <si>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</si>
  <si>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Отраслевой проект «Современный облик сельских территорий»</t>
  </si>
  <si>
    <t>Количество отремонтированных объектов культуры, ед</t>
  </si>
  <si>
    <t>Расходы на обеспечение комплексного развития сельских территорий</t>
  </si>
  <si>
    <t xml:space="preserve">Процессная часть 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</si>
  <si>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</si>
  <si>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СКЦ «Лидер»</t>
  </si>
  <si>
    <t>Расходы на содержание муниципальных казенных учреждений культуры</t>
  </si>
  <si>
    <t>Расходы на содержание муниципальных казенных библиотек</t>
  </si>
  <si>
    <t xml:space="preserve">Расходы на организацию и проведение культурно-массовых мероприятий 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</si>
  <si>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</si>
  <si>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Размер средней заработной платы работников культуры, руб.</t>
  </si>
  <si>
    <t>Расходы на проектно-изыскательские работы и строительство газопровода</t>
  </si>
  <si>
    <t>Расходы на мероприятия по подготовке объектов теплоснабжения к отопительному сезону на территории поселения</t>
  </si>
  <si>
    <t>Расходы на реализацию  мероприятий по обеспечению устойчивого функционирования объектов теплоснабжения на территории Ленинградской области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</si>
  <si>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</si>
  <si>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</si>
  <si>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прочие мероприятия по благоустройству поселения</t>
  </si>
  <si>
    <t>Расходы на реализацию мероприятий по борьбе с борщевиком Сосновского</t>
  </si>
  <si>
    <t>Комплекс процессных мероприятий «Реализация функций в сфере обращения с отходами»</t>
  </si>
  <si>
    <t>Расходы на организацию вывоза несанкционированных свалок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</si>
  <si>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</si>
  <si>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Комплекс процессных мероприятий «Содействие развитию участия населения в осуществлении местного самоуправления»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</si>
  <si>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</si>
  <si>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</si>
  <si>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Расходы на поддержку развития общественной инфраструктуры муниципального значения</t>
  </si>
  <si>
    <t>Комплекс процессных мероприятий «Развитие транспортной инфраструктуры и содержание автомобильных дорог в Скребловском сельском поселении»</t>
  </si>
  <si>
    <t>Расходы на мероприятия по обслуживанию и содержанию автомобильных дорог местного значения</t>
  </si>
  <si>
    <t>Расходы на проведение инвентаризации и оформление технических и кадастровых паспортов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</si>
  <si>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</si>
  <si>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</si>
  <si>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>Расходы на мероприятия, направленные на повышение безопасности дорожного движения</t>
  </si>
  <si>
    <t>Комплекс процессных мероприятий «Обеспечение безопасности населения на территории Скребловского сельского поселения»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</si>
  <si>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</si>
  <si>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</si>
  <si>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</si>
  <si>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</si>
  <si>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</si>
  <si>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</si>
  <si>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Скребловского сельского поселения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</si>
  <si>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</si>
  <si>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</si>
  <si>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</si>
  <si>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Доля населения, обеспеченного природным газом, % Количество мероприятий, направленных на поддержание объектов теплоснабжения в нормативном состоянии, ед.</t>
  </si>
  <si>
    <t>Количество мероприятий по благоустройству в целях создания благоприятной среды для проживания и отдыха жителей, ед.</t>
  </si>
  <si>
    <r>
      <t xml:space="preserve">Количество мероприятий по </t>
    </r>
    <r>
      <rPr>
        <sz val="9"/>
        <color rgb="FF000000"/>
        <rFont val="Times New Roman"/>
        <family val="1"/>
        <charset val="204"/>
      </rPr>
      <t>реализации областного закона от 15.01.2018 № 3-оз</t>
    </r>
    <r>
      <rPr>
        <sz val="9"/>
        <rFont val="Times New Roman"/>
        <family val="1"/>
        <charset val="204"/>
      </rPr>
      <t>, ед. Количество мероприятий по реализации областного закона от 28.12.2018 года № 147-оз, ед. Количество обустроенных площадок ТКО, ед.</t>
    </r>
  </si>
  <si>
    <t>Количество мероприятий, направленных на повышение безопасности дорожного движения, ед.</t>
  </si>
  <si>
    <t>Противопожарное опахивание населенных пунктов Скребловского СП, кв.м. Количество обустроенных пожарных водоемов, ед. Количество мероприятий по обеспечению безопасности людей на водных объектах, ед. Количество мероприятий по противодействию экстремизму и профилактике терроризма, ед.</t>
  </si>
  <si>
    <t>Комплекс процессных мероприятий «Благоустройство территории Скребловского сельского поселения»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</si>
  <si>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</si>
  <si>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"Поддержание устойчивой работы и развитие коммунальной и инженерной инфраструктуры"</t>
  </si>
  <si>
    <t>Отраслевой проект «Развитие транспортной инфраструктуры на сельских территориях»</t>
  </si>
  <si>
    <t>Расходы на развитие транспортной инфраструктуры на сельских территориях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</si>
</sst>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4"/>
  <sheetViews>
    <sheetView tabSelected="1" topLeftCell="A10" zoomScaleNormal="100" workbookViewId="0">
      <selection activeCell="C44" sqref="C44"/>
    </sheetView>
  </sheetViews>
  <sheetFormatPr defaultRowHeight="15" x14ac:dyDescent="0.25"/>
  <cols>
    <col min="1" max="1" width="33.42578125" customWidth="1"/>
    <col min="2" max="2" width="12" customWidth="1"/>
    <col min="3" max="3" width="12.42578125" customWidth="1"/>
    <col min="4" max="4" width="13.28515625" customWidth="1"/>
    <col min="5" max="5" width="15.42578125" customWidth="1"/>
    <col min="6" max="6" width="12.140625" customWidth="1"/>
    <col min="7" max="7" width="13" customWidth="1"/>
    <col min="8" max="8" width="11.5703125" customWidth="1"/>
    <col min="9" max="11" width="17" customWidth="1"/>
    <col min="12" max="12" width="14" hidden="1" customWidth="1"/>
    <col min="13" max="13" width="9.28515625" hidden="1" customWidth="1"/>
    <col min="15" max="15" width="9.5703125" bestFit="1" customWidth="1"/>
  </cols>
  <sheetData>
    <row r="2" spans="1:13" x14ac:dyDescent="0.25">
      <c r="K2" s="1" t="s">
        <v>0</v>
      </c>
    </row>
    <row r="3" spans="1:13" x14ac:dyDescent="0.25">
      <c r="K3" s="1" t="s">
        <v>1</v>
      </c>
    </row>
    <row r="4" spans="1:13" ht="15.75" x14ac:dyDescent="0.25">
      <c r="A4" s="2"/>
    </row>
    <row r="5" spans="1:13" ht="15.75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3" ht="15.7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1" customHeight="1" x14ac:dyDescent="0.25">
      <c r="A7" s="23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3" ht="15.75" x14ac:dyDescent="0.25">
      <c r="A8" s="43" t="s">
        <v>5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3" ht="15.75" x14ac:dyDescent="0.25">
      <c r="A9" s="3"/>
    </row>
    <row r="10" spans="1:13" ht="52.5" customHeight="1" x14ac:dyDescent="0.25">
      <c r="A10" s="25" t="s">
        <v>61</v>
      </c>
      <c r="B10" s="25" t="s">
        <v>6</v>
      </c>
      <c r="C10" s="25" t="s">
        <v>7</v>
      </c>
      <c r="D10" s="25"/>
      <c r="E10" s="25"/>
      <c r="F10" s="25"/>
      <c r="G10" s="25"/>
      <c r="H10" s="25"/>
      <c r="I10" s="26" t="s">
        <v>8</v>
      </c>
      <c r="J10" s="26" t="s">
        <v>9</v>
      </c>
      <c r="K10" s="44" t="s">
        <v>62</v>
      </c>
    </row>
    <row r="11" spans="1:13" x14ac:dyDescent="0.25">
      <c r="A11" s="25"/>
      <c r="B11" s="25"/>
      <c r="C11" s="26" t="s">
        <v>10</v>
      </c>
      <c r="D11" s="26" t="s">
        <v>11</v>
      </c>
      <c r="E11" s="26"/>
      <c r="F11" s="26"/>
      <c r="G11" s="26"/>
      <c r="H11" s="26"/>
      <c r="I11" s="26"/>
      <c r="J11" s="26"/>
      <c r="K11" s="45"/>
    </row>
    <row r="12" spans="1:13" ht="51" x14ac:dyDescent="0.25">
      <c r="A12" s="25"/>
      <c r="B12" s="25"/>
      <c r="C12" s="26"/>
      <c r="D12" s="7" t="s">
        <v>63</v>
      </c>
      <c r="E12" s="7" t="s">
        <v>64</v>
      </c>
      <c r="F12" s="7" t="s">
        <v>12</v>
      </c>
      <c r="G12" s="7" t="s">
        <v>13</v>
      </c>
      <c r="H12" s="7" t="s">
        <v>65</v>
      </c>
      <c r="I12" s="26"/>
      <c r="J12" s="26"/>
      <c r="K12" s="46"/>
    </row>
    <row r="13" spans="1:13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</row>
    <row r="14" spans="1:13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3" ht="21.75" customHeight="1" x14ac:dyDescent="0.25">
      <c r="A15" s="28" t="s">
        <v>14</v>
      </c>
      <c r="B15" s="8">
        <v>2025</v>
      </c>
      <c r="C15" s="10">
        <f>C20+C28+C36+C53+C69+C77+C93+C113+C125+C141+C165+C44</f>
        <v>20418.124679999997</v>
      </c>
      <c r="D15" s="10">
        <f>D20+D28+D36+D53+D69+D77+D93+D113+D125+D141+D165+D44</f>
        <v>13705.79823</v>
      </c>
      <c r="E15" s="10"/>
      <c r="F15" s="10">
        <f>F20+F28+F36+F53+F69+F77+F93+F113+F125+F141+F165+F44</f>
        <v>3189.5950899999998</v>
      </c>
      <c r="G15" s="10">
        <f>G44</f>
        <v>3522.7313600000002</v>
      </c>
      <c r="H15" s="10"/>
      <c r="I15" s="6"/>
      <c r="J15" s="29"/>
      <c r="K15" s="29"/>
      <c r="L15" s="17">
        <f>F15+D15</f>
        <v>16895.393319999999</v>
      </c>
      <c r="M15" s="17">
        <f>L15-C15</f>
        <v>-3522.7313599999979</v>
      </c>
    </row>
    <row r="16" spans="1:13" ht="21.75" customHeight="1" x14ac:dyDescent="0.25">
      <c r="A16" s="28"/>
      <c r="B16" s="8">
        <v>2026</v>
      </c>
      <c r="C16" s="10">
        <f>C21+C29+C37+C54+C70+C78+C94+C114+C126+C142+C166</f>
        <v>18337.130870000001</v>
      </c>
      <c r="D16" s="10">
        <f t="shared" ref="D16" si="0">D21+D29+D37+D54+D70+D78+D94+D114+D126+D142+D166</f>
        <v>12270.722080000003</v>
      </c>
      <c r="E16" s="10"/>
      <c r="F16" s="10">
        <f t="shared" ref="F16" si="1">F21+F29+F37+F54+F70+F78+F94+F114+F126+F142+F166</f>
        <v>6066.4087900000004</v>
      </c>
      <c r="G16" s="5"/>
      <c r="H16" s="5"/>
      <c r="I16" s="6"/>
      <c r="J16" s="29"/>
      <c r="K16" s="29"/>
      <c r="L16" s="17">
        <f t="shared" ref="L16:L18" si="2">F16+D16</f>
        <v>18337.130870000005</v>
      </c>
      <c r="M16" s="17">
        <f t="shared" ref="M16:M18" si="3">L16-C16</f>
        <v>0</v>
      </c>
    </row>
    <row r="17" spans="1:15" ht="21.75" customHeight="1" x14ac:dyDescent="0.25">
      <c r="A17" s="28"/>
      <c r="B17" s="8">
        <v>2027</v>
      </c>
      <c r="C17" s="10">
        <f t="shared" ref="C17:D17" si="4">C22+C30+C38+C55+C71+C79+C95+C115+C127+C143+C167</f>
        <v>13173.922080000002</v>
      </c>
      <c r="D17" s="10">
        <f t="shared" si="4"/>
        <v>12211.122080000001</v>
      </c>
      <c r="E17" s="10"/>
      <c r="F17" s="10">
        <f t="shared" ref="F17" si="5">F22+F30+F38+F55+F71+F79+F95+F115+F127+F143+F167</f>
        <v>962.8</v>
      </c>
      <c r="G17" s="5"/>
      <c r="H17" s="5"/>
      <c r="I17" s="6"/>
      <c r="J17" s="29"/>
      <c r="K17" s="29"/>
      <c r="L17" s="17">
        <f t="shared" si="2"/>
        <v>13173.92208</v>
      </c>
      <c r="M17" s="17">
        <f t="shared" si="3"/>
        <v>0</v>
      </c>
      <c r="O17" s="17"/>
    </row>
    <row r="18" spans="1:15" ht="18" customHeight="1" x14ac:dyDescent="0.25">
      <c r="A18" s="9" t="s">
        <v>15</v>
      </c>
      <c r="B18" s="8" t="s">
        <v>16</v>
      </c>
      <c r="C18" s="10">
        <f>SUM(C15:C17)</f>
        <v>51929.177630000006</v>
      </c>
      <c r="D18" s="10">
        <f t="shared" ref="D18:G18" si="6">SUM(D15:D17)</f>
        <v>38187.642390000008</v>
      </c>
      <c r="E18" s="10"/>
      <c r="F18" s="10">
        <f t="shared" si="6"/>
        <v>10218.803879999999</v>
      </c>
      <c r="G18" s="10">
        <f t="shared" si="6"/>
        <v>3522.7313600000002</v>
      </c>
      <c r="H18" s="10"/>
      <c r="I18" s="6"/>
      <c r="J18" s="6"/>
      <c r="K18" s="6"/>
      <c r="L18" s="17">
        <f t="shared" si="2"/>
        <v>48406.446270000008</v>
      </c>
      <c r="M18" s="17">
        <f t="shared" si="3"/>
        <v>-3522.7313599999979</v>
      </c>
    </row>
    <row r="19" spans="1:15" x14ac:dyDescent="0.25">
      <c r="A19" s="30" t="s">
        <v>17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5" ht="18" customHeight="1" x14ac:dyDescent="0.25">
      <c r="A20" s="24" t="s">
        <v>18</v>
      </c>
      <c r="B20" s="8">
        <v>2025</v>
      </c>
      <c r="C20" s="10">
        <f>C24</f>
        <v>540.34995000000004</v>
      </c>
      <c r="D20" s="10">
        <f t="shared" ref="D20:F20" si="7">D24</f>
        <v>48.631500000000003</v>
      </c>
      <c r="E20" s="10"/>
      <c r="F20" s="10">
        <f t="shared" si="7"/>
        <v>491.71845000000002</v>
      </c>
      <c r="G20" s="8"/>
      <c r="H20" s="8"/>
      <c r="I20" s="37" t="s">
        <v>19</v>
      </c>
      <c r="J20" s="32" t="s">
        <v>20</v>
      </c>
      <c r="K20" s="32" t="s">
        <v>20</v>
      </c>
    </row>
    <row r="21" spans="1:15" ht="18" customHeight="1" x14ac:dyDescent="0.25">
      <c r="A21" s="24"/>
      <c r="B21" s="8">
        <v>2026</v>
      </c>
      <c r="C21" s="10">
        <f>C25</f>
        <v>622.92854999999997</v>
      </c>
      <c r="D21" s="10">
        <f t="shared" ref="D21:F21" si="8">D25</f>
        <v>68.522139999999993</v>
      </c>
      <c r="E21" s="10"/>
      <c r="F21" s="10">
        <f t="shared" si="8"/>
        <v>554.40641000000005</v>
      </c>
      <c r="G21" s="8"/>
      <c r="H21" s="8"/>
      <c r="I21" s="38"/>
      <c r="J21" s="33"/>
      <c r="K21" s="33"/>
    </row>
    <row r="22" spans="1:15" ht="18" customHeight="1" x14ac:dyDescent="0.25">
      <c r="A22" s="24"/>
      <c r="B22" s="8">
        <v>2027</v>
      </c>
      <c r="C22" s="10">
        <f>C26</f>
        <v>0</v>
      </c>
      <c r="D22" s="10">
        <f t="shared" ref="D22:F22" si="9">D26</f>
        <v>0</v>
      </c>
      <c r="E22" s="10"/>
      <c r="F22" s="10">
        <f t="shared" si="9"/>
        <v>0</v>
      </c>
      <c r="G22" s="8"/>
      <c r="H22" s="8"/>
      <c r="I22" s="38"/>
      <c r="J22" s="33"/>
      <c r="K22" s="33"/>
    </row>
    <row r="23" spans="1:15" ht="18" customHeight="1" x14ac:dyDescent="0.25">
      <c r="A23" s="24"/>
      <c r="B23" s="8" t="s">
        <v>16</v>
      </c>
      <c r="C23" s="10">
        <f>SUM(C20:C22)</f>
        <v>1163.2784999999999</v>
      </c>
      <c r="D23" s="10">
        <f t="shared" ref="D23:F23" si="10">SUM(D20:D22)</f>
        <v>117.15364</v>
      </c>
      <c r="E23" s="10"/>
      <c r="F23" s="10">
        <f t="shared" si="10"/>
        <v>1046.1248600000001</v>
      </c>
      <c r="G23" s="8"/>
      <c r="H23" s="8"/>
      <c r="I23" s="38"/>
      <c r="J23" s="33"/>
      <c r="K23" s="33"/>
    </row>
    <row r="24" spans="1:15" ht="18" customHeight="1" x14ac:dyDescent="0.25">
      <c r="A24" s="31" t="s">
        <v>21</v>
      </c>
      <c r="B24" s="11">
        <v>2025</v>
      </c>
      <c r="C24" s="12">
        <v>540.34995000000004</v>
      </c>
      <c r="D24" s="12">
        <v>48.631500000000003</v>
      </c>
      <c r="E24" s="12"/>
      <c r="F24" s="12">
        <v>491.71845000000002</v>
      </c>
      <c r="G24" s="11"/>
      <c r="H24" s="11"/>
      <c r="I24" s="38"/>
      <c r="J24" s="33"/>
      <c r="K24" s="33"/>
      <c r="L24" s="17">
        <f>F24+D24</f>
        <v>540.34995000000004</v>
      </c>
      <c r="M24" s="17">
        <f>L24-C24</f>
        <v>0</v>
      </c>
    </row>
    <row r="25" spans="1:15" ht="18" customHeight="1" x14ac:dyDescent="0.25">
      <c r="A25" s="31"/>
      <c r="B25" s="11">
        <v>2026</v>
      </c>
      <c r="C25" s="12">
        <v>622.92854999999997</v>
      </c>
      <c r="D25" s="12">
        <v>68.522139999999993</v>
      </c>
      <c r="E25" s="12"/>
      <c r="F25" s="12">
        <v>554.40641000000005</v>
      </c>
      <c r="G25" s="11"/>
      <c r="H25" s="11"/>
      <c r="I25" s="38"/>
      <c r="J25" s="33"/>
      <c r="K25" s="33"/>
      <c r="L25" s="17">
        <f>F25+D25</f>
        <v>622.92855000000009</v>
      </c>
      <c r="M25" s="17">
        <f>L25-C25</f>
        <v>0</v>
      </c>
    </row>
    <row r="26" spans="1:15" ht="18" customHeight="1" x14ac:dyDescent="0.25">
      <c r="A26" s="31"/>
      <c r="B26" s="11">
        <v>2027</v>
      </c>
      <c r="C26" s="12">
        <v>0</v>
      </c>
      <c r="D26" s="12">
        <v>0</v>
      </c>
      <c r="E26" s="12"/>
      <c r="F26" s="12">
        <v>0</v>
      </c>
      <c r="G26" s="11"/>
      <c r="H26" s="11"/>
      <c r="I26" s="38"/>
      <c r="J26" s="33"/>
      <c r="K26" s="33"/>
    </row>
    <row r="27" spans="1:15" ht="18" customHeight="1" x14ac:dyDescent="0.25">
      <c r="A27" s="31"/>
      <c r="B27" s="11" t="s">
        <v>16</v>
      </c>
      <c r="C27" s="12">
        <f>SUM(C24:C26)</f>
        <v>1163.2784999999999</v>
      </c>
      <c r="D27" s="12">
        <f t="shared" ref="D27" si="11">SUM(D24:D26)</f>
        <v>117.15364</v>
      </c>
      <c r="E27" s="12"/>
      <c r="F27" s="12">
        <f>SUM(F24:F26)</f>
        <v>1046.1248600000001</v>
      </c>
      <c r="G27" s="11"/>
      <c r="H27" s="11"/>
      <c r="I27" s="39"/>
      <c r="J27" s="34"/>
      <c r="K27" s="34"/>
    </row>
    <row r="28" spans="1:15" ht="18.75" customHeight="1" x14ac:dyDescent="0.25">
      <c r="A28" s="24" t="s">
        <v>22</v>
      </c>
      <c r="B28" s="8">
        <v>2025</v>
      </c>
      <c r="C28" s="10">
        <f t="shared" ref="C28:F30" si="12">C32</f>
        <v>0</v>
      </c>
      <c r="D28" s="10">
        <f t="shared" si="12"/>
        <v>0</v>
      </c>
      <c r="E28" s="10"/>
      <c r="F28" s="10">
        <f t="shared" si="12"/>
        <v>0</v>
      </c>
      <c r="G28" s="11"/>
      <c r="H28" s="11"/>
      <c r="I28" s="37" t="s">
        <v>23</v>
      </c>
      <c r="J28" s="32" t="s">
        <v>20</v>
      </c>
      <c r="K28" s="32" t="s">
        <v>20</v>
      </c>
    </row>
    <row r="29" spans="1:15" ht="18.75" customHeight="1" x14ac:dyDescent="0.25">
      <c r="A29" s="24"/>
      <c r="B29" s="8">
        <v>2026</v>
      </c>
      <c r="C29" s="10">
        <f t="shared" si="12"/>
        <v>5111.46335</v>
      </c>
      <c r="D29" s="10">
        <f t="shared" si="12"/>
        <v>562.26097000000004</v>
      </c>
      <c r="E29" s="10"/>
      <c r="F29" s="10">
        <f t="shared" si="12"/>
        <v>4549.2023799999997</v>
      </c>
      <c r="G29" s="11"/>
      <c r="H29" s="11"/>
      <c r="I29" s="38"/>
      <c r="J29" s="33"/>
      <c r="K29" s="33"/>
    </row>
    <row r="30" spans="1:15" ht="18.75" customHeight="1" x14ac:dyDescent="0.25">
      <c r="A30" s="24"/>
      <c r="B30" s="8">
        <v>2027</v>
      </c>
      <c r="C30" s="10">
        <f t="shared" si="12"/>
        <v>0</v>
      </c>
      <c r="D30" s="10">
        <f t="shared" si="12"/>
        <v>0</v>
      </c>
      <c r="E30" s="10"/>
      <c r="F30" s="10">
        <f t="shared" si="12"/>
        <v>0</v>
      </c>
      <c r="G30" s="11"/>
      <c r="H30" s="11"/>
      <c r="I30" s="38"/>
      <c r="J30" s="33"/>
      <c r="K30" s="33"/>
    </row>
    <row r="31" spans="1:15" ht="18.75" customHeight="1" x14ac:dyDescent="0.25">
      <c r="A31" s="24"/>
      <c r="B31" s="8" t="s">
        <v>16</v>
      </c>
      <c r="C31" s="10">
        <f>SUM(C28:C30)</f>
        <v>5111.46335</v>
      </c>
      <c r="D31" s="10">
        <f>SUM(D28:D30)</f>
        <v>562.26097000000004</v>
      </c>
      <c r="E31" s="10"/>
      <c r="F31" s="10">
        <f t="shared" ref="F31" si="13">SUM(F28:F30)</f>
        <v>4549.2023799999997</v>
      </c>
      <c r="G31" s="11"/>
      <c r="H31" s="11"/>
      <c r="I31" s="38"/>
      <c r="J31" s="33"/>
      <c r="K31" s="33"/>
    </row>
    <row r="32" spans="1:15" ht="21.75" customHeight="1" x14ac:dyDescent="0.25">
      <c r="A32" s="31" t="s">
        <v>24</v>
      </c>
      <c r="B32" s="11">
        <v>2025</v>
      </c>
      <c r="C32" s="12">
        <v>0</v>
      </c>
      <c r="D32" s="12">
        <v>0</v>
      </c>
      <c r="E32" s="12"/>
      <c r="F32" s="12">
        <v>0</v>
      </c>
      <c r="G32" s="11"/>
      <c r="H32" s="11"/>
      <c r="I32" s="38"/>
      <c r="J32" s="33"/>
      <c r="K32" s="33"/>
    </row>
    <row r="33" spans="1:11" ht="21.75" customHeight="1" x14ac:dyDescent="0.25">
      <c r="A33" s="31"/>
      <c r="B33" s="11">
        <v>2026</v>
      </c>
      <c r="C33" s="12">
        <v>5111.46335</v>
      </c>
      <c r="D33" s="12">
        <v>562.26097000000004</v>
      </c>
      <c r="E33" s="11"/>
      <c r="F33" s="11">
        <v>4549.2023799999997</v>
      </c>
      <c r="G33" s="11"/>
      <c r="H33" s="11"/>
      <c r="I33" s="38"/>
      <c r="J33" s="33"/>
      <c r="K33" s="33"/>
    </row>
    <row r="34" spans="1:11" ht="21.75" customHeight="1" x14ac:dyDescent="0.25">
      <c r="A34" s="31"/>
      <c r="B34" s="11">
        <v>2027</v>
      </c>
      <c r="C34" s="12">
        <v>0</v>
      </c>
      <c r="D34" s="12">
        <v>0</v>
      </c>
      <c r="E34" s="12"/>
      <c r="F34" s="12">
        <v>0</v>
      </c>
      <c r="G34" s="11"/>
      <c r="H34" s="11"/>
      <c r="I34" s="38"/>
      <c r="J34" s="33"/>
      <c r="K34" s="33"/>
    </row>
    <row r="35" spans="1:11" ht="21.75" customHeight="1" x14ac:dyDescent="0.25">
      <c r="A35" s="31"/>
      <c r="B35" s="11" t="s">
        <v>16</v>
      </c>
      <c r="C35" s="12">
        <f>SUM(C32:C34)</f>
        <v>5111.46335</v>
      </c>
      <c r="D35" s="12">
        <f>SUM(D32:D34)</f>
        <v>562.26097000000004</v>
      </c>
      <c r="E35" s="12"/>
      <c r="F35" s="12">
        <f t="shared" ref="F35" si="14">SUM(F32:F34)</f>
        <v>4549.2023799999997</v>
      </c>
      <c r="G35" s="11"/>
      <c r="H35" s="11"/>
      <c r="I35" s="39"/>
      <c r="J35" s="34"/>
      <c r="K35" s="34"/>
    </row>
    <row r="36" spans="1:11" ht="21" customHeight="1" x14ac:dyDescent="0.25">
      <c r="A36" s="24" t="s">
        <v>25</v>
      </c>
      <c r="B36" s="8">
        <v>2025</v>
      </c>
      <c r="C36" s="10">
        <f t="shared" ref="C36:D38" si="15">C40</f>
        <v>0</v>
      </c>
      <c r="D36" s="10">
        <f t="shared" si="15"/>
        <v>0</v>
      </c>
      <c r="E36" s="11"/>
      <c r="F36" s="10">
        <f t="shared" ref="F36" si="16">F40</f>
        <v>0</v>
      </c>
      <c r="G36" s="11"/>
      <c r="H36" s="11"/>
      <c r="I36" s="37" t="s">
        <v>26</v>
      </c>
      <c r="J36" s="32" t="s">
        <v>20</v>
      </c>
      <c r="K36" s="32" t="s">
        <v>20</v>
      </c>
    </row>
    <row r="37" spans="1:11" ht="21" customHeight="1" x14ac:dyDescent="0.25">
      <c r="A37" s="24"/>
      <c r="B37" s="8">
        <v>2026</v>
      </c>
      <c r="C37" s="10">
        <f t="shared" si="15"/>
        <v>0</v>
      </c>
      <c r="D37" s="10">
        <f t="shared" si="15"/>
        <v>0</v>
      </c>
      <c r="E37" s="11"/>
      <c r="F37" s="10">
        <f t="shared" ref="F37" si="17">F41</f>
        <v>0</v>
      </c>
      <c r="G37" s="11"/>
      <c r="H37" s="11"/>
      <c r="I37" s="38"/>
      <c r="J37" s="33"/>
      <c r="K37" s="33"/>
    </row>
    <row r="38" spans="1:11" ht="21" customHeight="1" x14ac:dyDescent="0.25">
      <c r="A38" s="24"/>
      <c r="B38" s="8">
        <v>2027</v>
      </c>
      <c r="C38" s="10">
        <f t="shared" si="15"/>
        <v>0</v>
      </c>
      <c r="D38" s="10">
        <f t="shared" si="15"/>
        <v>0</v>
      </c>
      <c r="E38" s="8"/>
      <c r="F38" s="10">
        <f t="shared" ref="F38" si="18">F42</f>
        <v>0</v>
      </c>
      <c r="G38" s="8"/>
      <c r="H38" s="11"/>
      <c r="I38" s="38"/>
      <c r="J38" s="33"/>
      <c r="K38" s="33"/>
    </row>
    <row r="39" spans="1:11" ht="21" customHeight="1" x14ac:dyDescent="0.25">
      <c r="A39" s="24"/>
      <c r="B39" s="8" t="s">
        <v>16</v>
      </c>
      <c r="C39" s="10">
        <f>SUM(C36:C38)</f>
        <v>0</v>
      </c>
      <c r="D39" s="10">
        <f>SUM(D36:D38)</f>
        <v>0</v>
      </c>
      <c r="E39" s="8"/>
      <c r="F39" s="10">
        <f>SUM(F36:F38)</f>
        <v>0</v>
      </c>
      <c r="G39" s="8"/>
      <c r="H39" s="11"/>
      <c r="I39" s="38"/>
      <c r="J39" s="33"/>
      <c r="K39" s="33"/>
    </row>
    <row r="40" spans="1:11" ht="21" customHeight="1" x14ac:dyDescent="0.25">
      <c r="A40" s="35" t="s">
        <v>27</v>
      </c>
      <c r="B40" s="11">
        <v>2025</v>
      </c>
      <c r="C40" s="12">
        <v>0</v>
      </c>
      <c r="D40" s="12">
        <v>0</v>
      </c>
      <c r="E40" s="11"/>
      <c r="F40" s="12">
        <v>0</v>
      </c>
      <c r="G40" s="11"/>
      <c r="H40" s="11"/>
      <c r="I40" s="38"/>
      <c r="J40" s="33"/>
      <c r="K40" s="33"/>
    </row>
    <row r="41" spans="1:11" ht="21" customHeight="1" x14ac:dyDescent="0.25">
      <c r="A41" s="35"/>
      <c r="B41" s="11">
        <v>2026</v>
      </c>
      <c r="C41" s="12">
        <v>0</v>
      </c>
      <c r="D41" s="12">
        <v>0</v>
      </c>
      <c r="E41" s="11"/>
      <c r="F41" s="12">
        <v>0</v>
      </c>
      <c r="G41" s="11"/>
      <c r="H41" s="11"/>
      <c r="I41" s="38"/>
      <c r="J41" s="33"/>
      <c r="K41" s="33"/>
    </row>
    <row r="42" spans="1:11" ht="21" customHeight="1" x14ac:dyDescent="0.25">
      <c r="A42" s="35"/>
      <c r="B42" s="11">
        <v>2027</v>
      </c>
      <c r="C42" s="12">
        <v>0</v>
      </c>
      <c r="D42" s="12">
        <v>0</v>
      </c>
      <c r="E42" s="11"/>
      <c r="F42" s="12">
        <v>0</v>
      </c>
      <c r="G42" s="11"/>
      <c r="H42" s="11"/>
      <c r="I42" s="38"/>
      <c r="J42" s="33"/>
      <c r="K42" s="33"/>
    </row>
    <row r="43" spans="1:11" ht="21" customHeight="1" x14ac:dyDescent="0.25">
      <c r="A43" s="35"/>
      <c r="B43" s="11" t="s">
        <v>16</v>
      </c>
      <c r="C43" s="12">
        <f>SUM(C40:C42)</f>
        <v>0</v>
      </c>
      <c r="D43" s="12">
        <f>SUM(D40:D42)</f>
        <v>0</v>
      </c>
      <c r="E43" s="11"/>
      <c r="F43" s="12">
        <f>SUM(F40:F42)</f>
        <v>0</v>
      </c>
      <c r="G43" s="11"/>
      <c r="H43" s="11"/>
      <c r="I43" s="39"/>
      <c r="J43" s="34"/>
      <c r="K43" s="34"/>
    </row>
    <row r="44" spans="1:11" ht="21" customHeight="1" x14ac:dyDescent="0.25">
      <c r="A44" s="24" t="s">
        <v>75</v>
      </c>
      <c r="B44" s="8">
        <v>2025</v>
      </c>
      <c r="C44" s="10">
        <f>C48</f>
        <v>6411.5662199999997</v>
      </c>
      <c r="D44" s="10">
        <v>1153.7582200000006</v>
      </c>
      <c r="E44" s="12"/>
      <c r="F44" s="10">
        <v>1735.07664</v>
      </c>
      <c r="G44" s="10">
        <v>3522.7313600000002</v>
      </c>
      <c r="H44" s="8"/>
      <c r="I44" s="37" t="s">
        <v>23</v>
      </c>
      <c r="J44" s="32" t="s">
        <v>20</v>
      </c>
      <c r="K44" s="32" t="s">
        <v>20</v>
      </c>
    </row>
    <row r="45" spans="1:11" ht="21" customHeight="1" x14ac:dyDescent="0.25">
      <c r="A45" s="24"/>
      <c r="B45" s="8">
        <v>2026</v>
      </c>
      <c r="C45" s="10">
        <f t="shared" ref="C45:D45" si="19">C49</f>
        <v>0</v>
      </c>
      <c r="D45" s="10">
        <f t="shared" si="19"/>
        <v>0</v>
      </c>
      <c r="E45" s="12"/>
      <c r="F45" s="10">
        <f t="shared" ref="F45:G46" si="20">F49</f>
        <v>0</v>
      </c>
      <c r="G45" s="10">
        <f t="shared" si="20"/>
        <v>0</v>
      </c>
      <c r="H45" s="10"/>
      <c r="I45" s="38"/>
      <c r="J45" s="33"/>
      <c r="K45" s="33"/>
    </row>
    <row r="46" spans="1:11" ht="21" customHeight="1" x14ac:dyDescent="0.25">
      <c r="A46" s="24"/>
      <c r="B46" s="8">
        <v>2027</v>
      </c>
      <c r="C46" s="10">
        <f t="shared" ref="C46:D46" si="21">C50</f>
        <v>0</v>
      </c>
      <c r="D46" s="10">
        <f t="shared" si="21"/>
        <v>0</v>
      </c>
      <c r="E46" s="8"/>
      <c r="F46" s="10">
        <f t="shared" si="20"/>
        <v>0</v>
      </c>
      <c r="G46" s="10">
        <f t="shared" si="20"/>
        <v>0</v>
      </c>
      <c r="H46" s="10"/>
      <c r="I46" s="38"/>
      <c r="J46" s="33"/>
      <c r="K46" s="33"/>
    </row>
    <row r="47" spans="1:11" ht="21" customHeight="1" x14ac:dyDescent="0.25">
      <c r="A47" s="24"/>
      <c r="B47" s="8" t="s">
        <v>16</v>
      </c>
      <c r="C47" s="10">
        <f>SUM(C44:C46)</f>
        <v>6411.5662199999997</v>
      </c>
      <c r="D47" s="10">
        <f>SUM(D44:D46)</f>
        <v>1153.7582200000006</v>
      </c>
      <c r="E47" s="8"/>
      <c r="F47" s="10">
        <f>SUM(F44:F46)</f>
        <v>1735.07664</v>
      </c>
      <c r="G47" s="10">
        <f t="shared" ref="G47" si="22">SUM(G44:G46)</f>
        <v>3522.7313600000002</v>
      </c>
      <c r="H47" s="10"/>
      <c r="I47" s="38"/>
      <c r="J47" s="33"/>
      <c r="K47" s="33"/>
    </row>
    <row r="48" spans="1:11" ht="21" customHeight="1" x14ac:dyDescent="0.25">
      <c r="A48" s="41" t="s">
        <v>76</v>
      </c>
      <c r="B48" s="21">
        <v>2025</v>
      </c>
      <c r="C48" s="22">
        <v>6411.5662199999997</v>
      </c>
      <c r="D48" s="12">
        <v>1153.7582200000006</v>
      </c>
      <c r="E48" s="12"/>
      <c r="F48" s="12">
        <v>1735.1079999999999</v>
      </c>
      <c r="G48" s="12">
        <v>3522.7</v>
      </c>
      <c r="H48" s="21"/>
      <c r="I48" s="38"/>
      <c r="J48" s="33"/>
      <c r="K48" s="33"/>
    </row>
    <row r="49" spans="1:11" ht="21" customHeight="1" x14ac:dyDescent="0.25">
      <c r="A49" s="41"/>
      <c r="B49" s="21">
        <v>2026</v>
      </c>
      <c r="C49" s="12">
        <v>0</v>
      </c>
      <c r="D49" s="12">
        <v>0</v>
      </c>
      <c r="E49" s="21"/>
      <c r="F49" s="12">
        <v>0</v>
      </c>
      <c r="G49" s="12">
        <v>0</v>
      </c>
      <c r="H49" s="12"/>
      <c r="I49" s="38"/>
      <c r="J49" s="33"/>
      <c r="K49" s="33"/>
    </row>
    <row r="50" spans="1:11" ht="21" customHeight="1" x14ac:dyDescent="0.25">
      <c r="A50" s="41"/>
      <c r="B50" s="21">
        <v>2027</v>
      </c>
      <c r="C50" s="12">
        <v>0</v>
      </c>
      <c r="D50" s="12">
        <v>0</v>
      </c>
      <c r="E50" s="21"/>
      <c r="F50" s="12">
        <v>0</v>
      </c>
      <c r="G50" s="12">
        <v>0</v>
      </c>
      <c r="H50" s="12"/>
      <c r="I50" s="38"/>
      <c r="J50" s="33"/>
      <c r="K50" s="33"/>
    </row>
    <row r="51" spans="1:11" ht="21" customHeight="1" x14ac:dyDescent="0.25">
      <c r="A51" s="41"/>
      <c r="B51" s="21" t="s">
        <v>16</v>
      </c>
      <c r="C51" s="12">
        <f>SUM(C48:C50)</f>
        <v>6411.5662199999997</v>
      </c>
      <c r="D51" s="12">
        <f>SUM(D48:D50)</f>
        <v>1153.7582200000006</v>
      </c>
      <c r="E51" s="21"/>
      <c r="F51" s="12">
        <f>SUM(F48:F50)</f>
        <v>1735.1079999999999</v>
      </c>
      <c r="G51" s="12">
        <f t="shared" ref="G51" si="23">SUM(G48:G50)</f>
        <v>3522.7</v>
      </c>
      <c r="H51" s="12"/>
      <c r="I51" s="39"/>
      <c r="J51" s="34"/>
      <c r="K51" s="34"/>
    </row>
    <row r="52" spans="1:11" x14ac:dyDescent="0.25">
      <c r="A52" s="30" t="s">
        <v>28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20.25" customHeight="1" x14ac:dyDescent="0.25">
      <c r="A53" s="36" t="s">
        <v>29</v>
      </c>
      <c r="B53" s="13">
        <v>2025</v>
      </c>
      <c r="C53" s="15">
        <f t="shared" ref="C53:D55" si="24">C57+C61+C65</f>
        <v>6010.4890000000005</v>
      </c>
      <c r="D53" s="15">
        <f t="shared" si="24"/>
        <v>6010.4890000000005</v>
      </c>
      <c r="E53" s="13"/>
      <c r="F53" s="13"/>
      <c r="G53" s="13"/>
      <c r="H53" s="13"/>
      <c r="I53" s="37" t="s">
        <v>66</v>
      </c>
      <c r="J53" s="32" t="s">
        <v>20</v>
      </c>
      <c r="K53" s="32" t="s">
        <v>30</v>
      </c>
    </row>
    <row r="54" spans="1:11" ht="20.25" customHeight="1" x14ac:dyDescent="0.25">
      <c r="A54" s="36"/>
      <c r="B54" s="13">
        <v>2026</v>
      </c>
      <c r="C54" s="15">
        <f t="shared" si="24"/>
        <v>5490.1880799999999</v>
      </c>
      <c r="D54" s="15">
        <f t="shared" si="24"/>
        <v>5490.1880799999999</v>
      </c>
      <c r="E54" s="13"/>
      <c r="F54" s="13"/>
      <c r="G54" s="13"/>
      <c r="H54" s="13"/>
      <c r="I54" s="38"/>
      <c r="J54" s="33"/>
      <c r="K54" s="33"/>
    </row>
    <row r="55" spans="1:11" ht="20.25" customHeight="1" x14ac:dyDescent="0.25">
      <c r="A55" s="36"/>
      <c r="B55" s="13">
        <v>2027</v>
      </c>
      <c r="C55" s="15">
        <f t="shared" si="24"/>
        <v>5490.1880799999999</v>
      </c>
      <c r="D55" s="15">
        <f t="shared" si="24"/>
        <v>5490.1880799999999</v>
      </c>
      <c r="E55" s="13"/>
      <c r="F55" s="13"/>
      <c r="G55" s="13"/>
      <c r="H55" s="13"/>
      <c r="I55" s="38"/>
      <c r="J55" s="33"/>
      <c r="K55" s="33"/>
    </row>
    <row r="56" spans="1:11" ht="20.25" customHeight="1" x14ac:dyDescent="0.25">
      <c r="A56" s="36"/>
      <c r="B56" s="13" t="s">
        <v>16</v>
      </c>
      <c r="C56" s="15">
        <f>SUM(C53:C55)</f>
        <v>16990.865160000001</v>
      </c>
      <c r="D56" s="15">
        <f>SUM(D53:D55)</f>
        <v>16990.865160000001</v>
      </c>
      <c r="E56" s="13"/>
      <c r="F56" s="13"/>
      <c r="G56" s="13"/>
      <c r="H56" s="13"/>
      <c r="I56" s="38"/>
      <c r="J56" s="33"/>
      <c r="K56" s="33"/>
    </row>
    <row r="57" spans="1:11" ht="20.25" customHeight="1" x14ac:dyDescent="0.25">
      <c r="A57" s="40" t="s">
        <v>31</v>
      </c>
      <c r="B57" s="14">
        <v>2025</v>
      </c>
      <c r="C57" s="16">
        <v>5208.7870000000003</v>
      </c>
      <c r="D57" s="16">
        <v>5208.7870000000003</v>
      </c>
      <c r="E57" s="13"/>
      <c r="F57" s="13"/>
      <c r="G57" s="13"/>
      <c r="H57" s="13"/>
      <c r="I57" s="38"/>
      <c r="J57" s="33"/>
      <c r="K57" s="33"/>
    </row>
    <row r="58" spans="1:11" ht="20.25" customHeight="1" x14ac:dyDescent="0.25">
      <c r="A58" s="40"/>
      <c r="B58" s="14">
        <v>2026</v>
      </c>
      <c r="C58" s="16">
        <v>4548.0370800000001</v>
      </c>
      <c r="D58" s="16">
        <v>4548.0370800000001</v>
      </c>
      <c r="E58" s="13"/>
      <c r="F58" s="13"/>
      <c r="G58" s="13"/>
      <c r="H58" s="13"/>
      <c r="I58" s="38"/>
      <c r="J58" s="33"/>
      <c r="K58" s="33"/>
    </row>
    <row r="59" spans="1:11" ht="20.25" customHeight="1" x14ac:dyDescent="0.25">
      <c r="A59" s="40"/>
      <c r="B59" s="14">
        <v>2027</v>
      </c>
      <c r="C59" s="16">
        <v>4548.0370800000001</v>
      </c>
      <c r="D59" s="16">
        <v>4548.0370800000001</v>
      </c>
      <c r="E59" s="13"/>
      <c r="F59" s="13"/>
      <c r="G59" s="13"/>
      <c r="H59" s="13"/>
      <c r="I59" s="38"/>
      <c r="J59" s="33"/>
      <c r="K59" s="33"/>
    </row>
    <row r="60" spans="1:11" ht="20.25" customHeight="1" x14ac:dyDescent="0.25">
      <c r="A60" s="40"/>
      <c r="B60" s="14" t="s">
        <v>16</v>
      </c>
      <c r="C60" s="16">
        <f>SUM(C57:C59)</f>
        <v>14304.86116</v>
      </c>
      <c r="D60" s="16">
        <f>SUM(D57:D59)</f>
        <v>14304.86116</v>
      </c>
      <c r="E60" s="13"/>
      <c r="F60" s="13"/>
      <c r="G60" s="13"/>
      <c r="H60" s="13"/>
      <c r="I60" s="38"/>
      <c r="J60" s="33"/>
      <c r="K60" s="33"/>
    </row>
    <row r="61" spans="1:11" ht="19.5" customHeight="1" x14ac:dyDescent="0.25">
      <c r="A61" s="40" t="s">
        <v>32</v>
      </c>
      <c r="B61" s="14">
        <v>2025</v>
      </c>
      <c r="C61" s="16">
        <v>801.702</v>
      </c>
      <c r="D61" s="16">
        <v>801.702</v>
      </c>
      <c r="E61" s="14"/>
      <c r="F61" s="14"/>
      <c r="G61" s="14"/>
      <c r="H61" s="14"/>
      <c r="I61" s="38"/>
      <c r="J61" s="33"/>
      <c r="K61" s="33"/>
    </row>
    <row r="62" spans="1:11" ht="19.5" customHeight="1" x14ac:dyDescent="0.25">
      <c r="A62" s="40"/>
      <c r="B62" s="14">
        <v>2026</v>
      </c>
      <c r="C62" s="16">
        <v>822.15099999999995</v>
      </c>
      <c r="D62" s="16">
        <v>822.15099999999995</v>
      </c>
      <c r="E62" s="13"/>
      <c r="F62" s="13"/>
      <c r="G62" s="13"/>
      <c r="H62" s="13"/>
      <c r="I62" s="38"/>
      <c r="J62" s="33"/>
      <c r="K62" s="33"/>
    </row>
    <row r="63" spans="1:11" ht="19.5" customHeight="1" x14ac:dyDescent="0.25">
      <c r="A63" s="40"/>
      <c r="B63" s="14">
        <v>2027</v>
      </c>
      <c r="C63" s="16">
        <v>822.15099999999995</v>
      </c>
      <c r="D63" s="16">
        <v>822.15099999999995</v>
      </c>
      <c r="E63" s="14"/>
      <c r="F63" s="14"/>
      <c r="G63" s="14"/>
      <c r="H63" s="14"/>
      <c r="I63" s="38"/>
      <c r="J63" s="33"/>
      <c r="K63" s="33"/>
    </row>
    <row r="64" spans="1:11" ht="19.5" customHeight="1" x14ac:dyDescent="0.25">
      <c r="A64" s="40"/>
      <c r="B64" s="14" t="s">
        <v>16</v>
      </c>
      <c r="C64" s="16">
        <f>SUM(C61:C63)</f>
        <v>2446.0039999999999</v>
      </c>
      <c r="D64" s="16">
        <f>SUM(D61:D63)</f>
        <v>2446.0039999999999</v>
      </c>
      <c r="E64" s="14"/>
      <c r="F64" s="14"/>
      <c r="G64" s="14"/>
      <c r="H64" s="14"/>
      <c r="I64" s="38"/>
      <c r="J64" s="33"/>
      <c r="K64" s="33"/>
    </row>
    <row r="65" spans="1:13" ht="19.5" customHeight="1" x14ac:dyDescent="0.25">
      <c r="A65" s="40" t="s">
        <v>33</v>
      </c>
      <c r="B65" s="14">
        <v>2025</v>
      </c>
      <c r="C65" s="16">
        <v>0</v>
      </c>
      <c r="D65" s="16">
        <v>0</v>
      </c>
      <c r="E65" s="14"/>
      <c r="F65" s="14"/>
      <c r="G65" s="14"/>
      <c r="H65" s="14"/>
      <c r="I65" s="38"/>
      <c r="J65" s="33"/>
      <c r="K65" s="33"/>
    </row>
    <row r="66" spans="1:13" ht="19.5" customHeight="1" x14ac:dyDescent="0.25">
      <c r="A66" s="40"/>
      <c r="B66" s="14">
        <v>2026</v>
      </c>
      <c r="C66" s="16">
        <v>120</v>
      </c>
      <c r="D66" s="16">
        <v>120</v>
      </c>
      <c r="E66" s="14"/>
      <c r="F66" s="14"/>
      <c r="G66" s="14"/>
      <c r="H66" s="14"/>
      <c r="I66" s="38"/>
      <c r="J66" s="33"/>
      <c r="K66" s="33"/>
    </row>
    <row r="67" spans="1:13" ht="19.5" customHeight="1" x14ac:dyDescent="0.25">
      <c r="A67" s="40"/>
      <c r="B67" s="14">
        <v>2027</v>
      </c>
      <c r="C67" s="16">
        <v>120</v>
      </c>
      <c r="D67" s="16">
        <v>120</v>
      </c>
      <c r="E67" s="14"/>
      <c r="F67" s="14"/>
      <c r="G67" s="14"/>
      <c r="H67" s="14"/>
      <c r="I67" s="38"/>
      <c r="J67" s="33"/>
      <c r="K67" s="33"/>
    </row>
    <row r="68" spans="1:13" ht="19.5" customHeight="1" x14ac:dyDescent="0.25">
      <c r="A68" s="40"/>
      <c r="B68" s="14" t="s">
        <v>16</v>
      </c>
      <c r="C68" s="16">
        <f>SUM(C65:C67)</f>
        <v>240</v>
      </c>
      <c r="D68" s="16">
        <f>SUM(D65:D67)</f>
        <v>240</v>
      </c>
      <c r="E68" s="14"/>
      <c r="F68" s="14"/>
      <c r="G68" s="14"/>
      <c r="H68" s="14"/>
      <c r="I68" s="39"/>
      <c r="J68" s="34"/>
      <c r="K68" s="34"/>
      <c r="L68" s="17">
        <f>C60+C64+C68</f>
        <v>16990.865160000001</v>
      </c>
      <c r="M68" s="17">
        <f>L68-C56</f>
        <v>0</v>
      </c>
    </row>
    <row r="69" spans="1:13" ht="20.25" customHeight="1" x14ac:dyDescent="0.25">
      <c r="A69" s="24" t="s">
        <v>34</v>
      </c>
      <c r="B69" s="8">
        <v>2025</v>
      </c>
      <c r="C69" s="10">
        <f>C73</f>
        <v>1925.6</v>
      </c>
      <c r="D69" s="10">
        <f t="shared" ref="D69:F69" si="25">D73</f>
        <v>962.8</v>
      </c>
      <c r="E69" s="10"/>
      <c r="F69" s="10">
        <f t="shared" si="25"/>
        <v>962.8</v>
      </c>
      <c r="G69" s="11"/>
      <c r="H69" s="11"/>
      <c r="I69" s="37" t="s">
        <v>35</v>
      </c>
      <c r="J69" s="32" t="s">
        <v>20</v>
      </c>
      <c r="K69" s="32" t="s">
        <v>20</v>
      </c>
    </row>
    <row r="70" spans="1:13" ht="20.25" customHeight="1" x14ac:dyDescent="0.25">
      <c r="A70" s="24"/>
      <c r="B70" s="8">
        <v>2026</v>
      </c>
      <c r="C70" s="10">
        <f>C74</f>
        <v>1925.6</v>
      </c>
      <c r="D70" s="10">
        <f t="shared" ref="D70:F70" si="26">D74</f>
        <v>962.8</v>
      </c>
      <c r="E70" s="10"/>
      <c r="F70" s="10">
        <f t="shared" si="26"/>
        <v>962.8</v>
      </c>
      <c r="G70" s="11"/>
      <c r="H70" s="11"/>
      <c r="I70" s="38"/>
      <c r="J70" s="33"/>
      <c r="K70" s="33"/>
    </row>
    <row r="71" spans="1:13" ht="20.25" customHeight="1" x14ac:dyDescent="0.25">
      <c r="A71" s="24"/>
      <c r="B71" s="8">
        <v>2027</v>
      </c>
      <c r="C71" s="10">
        <f>C75</f>
        <v>1925.6</v>
      </c>
      <c r="D71" s="10">
        <f t="shared" ref="D71:F71" si="27">D75</f>
        <v>962.8</v>
      </c>
      <c r="E71" s="10"/>
      <c r="F71" s="10">
        <f t="shared" si="27"/>
        <v>962.8</v>
      </c>
      <c r="G71" s="11"/>
      <c r="H71" s="11"/>
      <c r="I71" s="38"/>
      <c r="J71" s="33"/>
      <c r="K71" s="33"/>
    </row>
    <row r="72" spans="1:13" ht="20.25" customHeight="1" x14ac:dyDescent="0.25">
      <c r="A72" s="24"/>
      <c r="B72" s="8" t="s">
        <v>16</v>
      </c>
      <c r="C72" s="10">
        <f>SUM(C69:C71)</f>
        <v>5776.7999999999993</v>
      </c>
      <c r="D72" s="10">
        <f t="shared" ref="D72:F72" si="28">SUM(D69:D71)</f>
        <v>2888.3999999999996</v>
      </c>
      <c r="E72" s="10"/>
      <c r="F72" s="10">
        <f t="shared" si="28"/>
        <v>2888.3999999999996</v>
      </c>
      <c r="G72" s="11"/>
      <c r="H72" s="11"/>
      <c r="I72" s="38"/>
      <c r="J72" s="33"/>
      <c r="K72" s="33"/>
    </row>
    <row r="73" spans="1:13" ht="34.5" customHeight="1" x14ac:dyDescent="0.25">
      <c r="A73" s="31" t="s">
        <v>73</v>
      </c>
      <c r="B73" s="11">
        <v>2025</v>
      </c>
      <c r="C73" s="12">
        <v>1925.6</v>
      </c>
      <c r="D73" s="12">
        <v>962.8</v>
      </c>
      <c r="E73" s="12"/>
      <c r="F73" s="12">
        <v>962.8</v>
      </c>
      <c r="G73" s="11"/>
      <c r="H73" s="11"/>
      <c r="I73" s="38"/>
      <c r="J73" s="33"/>
      <c r="K73" s="33"/>
      <c r="L73" s="17">
        <f>D73+F73</f>
        <v>1925.6</v>
      </c>
      <c r="M73" s="17">
        <f>L73-C73</f>
        <v>0</v>
      </c>
    </row>
    <row r="74" spans="1:13" ht="34.5" customHeight="1" x14ac:dyDescent="0.25">
      <c r="A74" s="31"/>
      <c r="B74" s="11">
        <v>2026</v>
      </c>
      <c r="C74" s="12">
        <v>1925.6</v>
      </c>
      <c r="D74" s="12">
        <v>962.8</v>
      </c>
      <c r="E74" s="12"/>
      <c r="F74" s="12">
        <v>962.8</v>
      </c>
      <c r="G74" s="11"/>
      <c r="H74" s="11"/>
      <c r="I74" s="38"/>
      <c r="J74" s="33"/>
      <c r="K74" s="33"/>
    </row>
    <row r="75" spans="1:13" ht="34.5" customHeight="1" x14ac:dyDescent="0.25">
      <c r="A75" s="31"/>
      <c r="B75" s="11">
        <v>2027</v>
      </c>
      <c r="C75" s="12">
        <v>1925.6</v>
      </c>
      <c r="D75" s="12">
        <v>962.8</v>
      </c>
      <c r="E75" s="12"/>
      <c r="F75" s="12">
        <v>962.8</v>
      </c>
      <c r="G75" s="11"/>
      <c r="H75" s="11"/>
      <c r="I75" s="38"/>
      <c r="J75" s="33"/>
      <c r="K75" s="33"/>
    </row>
    <row r="76" spans="1:13" ht="34.5" customHeight="1" x14ac:dyDescent="0.25">
      <c r="A76" s="31"/>
      <c r="B76" s="11" t="s">
        <v>16</v>
      </c>
      <c r="C76" s="12">
        <f>SUM(C73:C75)</f>
        <v>5776.7999999999993</v>
      </c>
      <c r="D76" s="12">
        <f t="shared" ref="D76:F76" si="29">SUM(D73:D75)</f>
        <v>2888.3999999999996</v>
      </c>
      <c r="E76" s="12"/>
      <c r="F76" s="12">
        <f t="shared" si="29"/>
        <v>2888.3999999999996</v>
      </c>
      <c r="G76" s="11"/>
      <c r="H76" s="11"/>
      <c r="I76" s="39"/>
      <c r="J76" s="34"/>
      <c r="K76" s="34"/>
    </row>
    <row r="77" spans="1:13" ht="18.75" customHeight="1" x14ac:dyDescent="0.25">
      <c r="A77" s="24" t="s">
        <v>74</v>
      </c>
      <c r="B77" s="8">
        <v>2025</v>
      </c>
      <c r="C77" s="10">
        <f t="shared" ref="C77:D79" si="30">C81+C85+C89</f>
        <v>420</v>
      </c>
      <c r="D77" s="10">
        <f t="shared" si="30"/>
        <v>420</v>
      </c>
      <c r="E77" s="11"/>
      <c r="F77" s="8"/>
      <c r="G77" s="11"/>
      <c r="H77" s="11"/>
      <c r="I77" s="37" t="s">
        <v>67</v>
      </c>
      <c r="J77" s="32" t="s">
        <v>20</v>
      </c>
      <c r="K77" s="32" t="s">
        <v>20</v>
      </c>
    </row>
    <row r="78" spans="1:13" ht="18.75" customHeight="1" x14ac:dyDescent="0.25">
      <c r="A78" s="24"/>
      <c r="B78" s="8">
        <v>2026</v>
      </c>
      <c r="C78" s="10">
        <f t="shared" si="30"/>
        <v>0</v>
      </c>
      <c r="D78" s="10">
        <f t="shared" si="30"/>
        <v>0</v>
      </c>
      <c r="E78" s="11"/>
      <c r="F78" s="11"/>
      <c r="G78" s="11"/>
      <c r="H78" s="11"/>
      <c r="I78" s="38"/>
      <c r="J78" s="33"/>
      <c r="K78" s="33"/>
    </row>
    <row r="79" spans="1:13" ht="18.75" customHeight="1" x14ac:dyDescent="0.25">
      <c r="A79" s="24"/>
      <c r="B79" s="8">
        <v>2027</v>
      </c>
      <c r="C79" s="10">
        <f t="shared" si="30"/>
        <v>0</v>
      </c>
      <c r="D79" s="10">
        <f t="shared" si="30"/>
        <v>0</v>
      </c>
      <c r="E79" s="11"/>
      <c r="F79" s="11"/>
      <c r="G79" s="11"/>
      <c r="H79" s="11"/>
      <c r="I79" s="38"/>
      <c r="J79" s="33"/>
      <c r="K79" s="33"/>
    </row>
    <row r="80" spans="1:13" ht="18.75" customHeight="1" x14ac:dyDescent="0.25">
      <c r="A80" s="24"/>
      <c r="B80" s="8" t="s">
        <v>16</v>
      </c>
      <c r="C80" s="10">
        <f>SUM(C77:C79)</f>
        <v>420</v>
      </c>
      <c r="D80" s="10">
        <f>SUM(D77:D79)</f>
        <v>420</v>
      </c>
      <c r="E80" s="11"/>
      <c r="F80" s="8"/>
      <c r="G80" s="11"/>
      <c r="H80" s="11"/>
      <c r="I80" s="38"/>
      <c r="J80" s="33"/>
      <c r="K80" s="33"/>
    </row>
    <row r="81" spans="1:13" ht="18" customHeight="1" x14ac:dyDescent="0.25">
      <c r="A81" s="31" t="s">
        <v>36</v>
      </c>
      <c r="B81" s="11">
        <v>2025</v>
      </c>
      <c r="C81" s="18">
        <v>420</v>
      </c>
      <c r="D81" s="18">
        <v>420</v>
      </c>
      <c r="E81" s="11"/>
      <c r="F81" s="11"/>
      <c r="G81" s="11"/>
      <c r="H81" s="11"/>
      <c r="I81" s="38"/>
      <c r="J81" s="33"/>
      <c r="K81" s="33"/>
    </row>
    <row r="82" spans="1:13" ht="18" customHeight="1" x14ac:dyDescent="0.25">
      <c r="A82" s="31"/>
      <c r="B82" s="11">
        <v>2026</v>
      </c>
      <c r="C82" s="18">
        <v>0</v>
      </c>
      <c r="D82" s="18">
        <v>0</v>
      </c>
      <c r="E82" s="11"/>
      <c r="F82" s="11"/>
      <c r="G82" s="11"/>
      <c r="H82" s="11"/>
      <c r="I82" s="38"/>
      <c r="J82" s="33"/>
      <c r="K82" s="33"/>
    </row>
    <row r="83" spans="1:13" ht="18" customHeight="1" x14ac:dyDescent="0.25">
      <c r="A83" s="31"/>
      <c r="B83" s="11">
        <v>2027</v>
      </c>
      <c r="C83" s="18">
        <v>0</v>
      </c>
      <c r="D83" s="18">
        <v>0</v>
      </c>
      <c r="E83" s="11"/>
      <c r="F83" s="11"/>
      <c r="G83" s="11"/>
      <c r="H83" s="11"/>
      <c r="I83" s="38"/>
      <c r="J83" s="33"/>
      <c r="K83" s="33"/>
    </row>
    <row r="84" spans="1:13" ht="18" customHeight="1" x14ac:dyDescent="0.25">
      <c r="A84" s="31"/>
      <c r="B84" s="11" t="s">
        <v>16</v>
      </c>
      <c r="C84" s="18">
        <f>SUM(C81:C83)</f>
        <v>420</v>
      </c>
      <c r="D84" s="18">
        <f>SUM(D81:D83)</f>
        <v>420</v>
      </c>
      <c r="E84" s="11"/>
      <c r="F84" s="11"/>
      <c r="G84" s="11"/>
      <c r="H84" s="11"/>
      <c r="I84" s="38"/>
      <c r="J84" s="33"/>
      <c r="K84" s="33"/>
    </row>
    <row r="85" spans="1:13" ht="18.75" customHeight="1" x14ac:dyDescent="0.25">
      <c r="A85" s="31" t="s">
        <v>37</v>
      </c>
      <c r="B85" s="11">
        <v>2025</v>
      </c>
      <c r="C85" s="18">
        <v>0</v>
      </c>
      <c r="D85" s="18">
        <v>0</v>
      </c>
      <c r="E85" s="11"/>
      <c r="F85" s="11"/>
      <c r="G85" s="11"/>
      <c r="H85" s="11"/>
      <c r="I85" s="38"/>
      <c r="J85" s="33"/>
      <c r="K85" s="33"/>
    </row>
    <row r="86" spans="1:13" ht="18.75" customHeight="1" x14ac:dyDescent="0.25">
      <c r="A86" s="31"/>
      <c r="B86" s="11">
        <v>2026</v>
      </c>
      <c r="C86" s="18">
        <v>0</v>
      </c>
      <c r="D86" s="18">
        <v>0</v>
      </c>
      <c r="E86" s="11"/>
      <c r="F86" s="11"/>
      <c r="G86" s="11"/>
      <c r="H86" s="11"/>
      <c r="I86" s="38"/>
      <c r="J86" s="33"/>
      <c r="K86" s="33"/>
    </row>
    <row r="87" spans="1:13" ht="18.75" customHeight="1" x14ac:dyDescent="0.25">
      <c r="A87" s="31"/>
      <c r="B87" s="11">
        <v>2027</v>
      </c>
      <c r="C87" s="18">
        <v>0</v>
      </c>
      <c r="D87" s="18">
        <v>0</v>
      </c>
      <c r="E87" s="11"/>
      <c r="F87" s="11"/>
      <c r="G87" s="11"/>
      <c r="H87" s="11"/>
      <c r="I87" s="38"/>
      <c r="J87" s="33"/>
      <c r="K87" s="33"/>
    </row>
    <row r="88" spans="1:13" ht="18.75" customHeight="1" x14ac:dyDescent="0.25">
      <c r="A88" s="31"/>
      <c r="B88" s="11" t="s">
        <v>16</v>
      </c>
      <c r="C88" s="18">
        <f>SUM(C85:C87)</f>
        <v>0</v>
      </c>
      <c r="D88" s="18">
        <f>SUM(D85:D87)</f>
        <v>0</v>
      </c>
      <c r="E88" s="11"/>
      <c r="F88" s="11"/>
      <c r="G88" s="11"/>
      <c r="H88" s="11"/>
      <c r="I88" s="38"/>
      <c r="J88" s="33"/>
      <c r="K88" s="33"/>
    </row>
    <row r="89" spans="1:13" ht="18.75" customHeight="1" x14ac:dyDescent="0.25">
      <c r="A89" s="31" t="s">
        <v>38</v>
      </c>
      <c r="B89" s="11">
        <v>2025</v>
      </c>
      <c r="C89" s="18">
        <v>0</v>
      </c>
      <c r="D89" s="18">
        <v>0</v>
      </c>
      <c r="E89" s="11"/>
      <c r="F89" s="11"/>
      <c r="G89" s="11"/>
      <c r="H89" s="11"/>
      <c r="I89" s="38"/>
      <c r="J89" s="33"/>
      <c r="K89" s="33"/>
    </row>
    <row r="90" spans="1:13" ht="18.75" customHeight="1" x14ac:dyDescent="0.25">
      <c r="A90" s="31"/>
      <c r="B90" s="11">
        <v>2026</v>
      </c>
      <c r="C90" s="18">
        <v>0</v>
      </c>
      <c r="D90" s="18">
        <v>0</v>
      </c>
      <c r="E90" s="11"/>
      <c r="F90" s="11"/>
      <c r="G90" s="11"/>
      <c r="H90" s="11"/>
      <c r="I90" s="38"/>
      <c r="J90" s="33"/>
      <c r="K90" s="33"/>
    </row>
    <row r="91" spans="1:13" ht="18.75" customHeight="1" x14ac:dyDescent="0.25">
      <c r="A91" s="31"/>
      <c r="B91" s="11">
        <v>2027</v>
      </c>
      <c r="C91" s="18">
        <v>0</v>
      </c>
      <c r="D91" s="18">
        <v>0</v>
      </c>
      <c r="E91" s="11"/>
      <c r="F91" s="11"/>
      <c r="G91" s="11"/>
      <c r="H91" s="11"/>
      <c r="I91" s="38"/>
      <c r="J91" s="33"/>
      <c r="K91" s="33"/>
    </row>
    <row r="92" spans="1:13" ht="18.75" customHeight="1" x14ac:dyDescent="0.25">
      <c r="A92" s="31"/>
      <c r="B92" s="11" t="s">
        <v>16</v>
      </c>
      <c r="C92" s="18">
        <f>SUM(C89:C91)</f>
        <v>0</v>
      </c>
      <c r="D92" s="18">
        <f>SUM(D89:D91)</f>
        <v>0</v>
      </c>
      <c r="E92" s="11"/>
      <c r="F92" s="11"/>
      <c r="G92" s="11"/>
      <c r="H92" s="11"/>
      <c r="I92" s="39"/>
      <c r="J92" s="34"/>
      <c r="K92" s="34"/>
      <c r="L92" s="17">
        <f>C84+C88+C92</f>
        <v>420</v>
      </c>
      <c r="M92" s="17">
        <f>L92-C80</f>
        <v>0</v>
      </c>
    </row>
    <row r="93" spans="1:13" ht="18" customHeight="1" x14ac:dyDescent="0.25">
      <c r="A93" s="42" t="s">
        <v>72</v>
      </c>
      <c r="B93" s="8">
        <v>2025</v>
      </c>
      <c r="C93" s="10">
        <f t="shared" ref="C93:D95" si="31">C97+C101+C105+C109</f>
        <v>2469.8677299999999</v>
      </c>
      <c r="D93" s="10">
        <f t="shared" si="31"/>
        <v>2469.8677299999999</v>
      </c>
      <c r="E93" s="11"/>
      <c r="F93" s="11"/>
      <c r="G93" s="11"/>
      <c r="H93" s="11"/>
      <c r="I93" s="37" t="s">
        <v>68</v>
      </c>
      <c r="J93" s="32" t="s">
        <v>20</v>
      </c>
      <c r="K93" s="32" t="s">
        <v>20</v>
      </c>
    </row>
    <row r="94" spans="1:13" x14ac:dyDescent="0.25">
      <c r="A94" s="42"/>
      <c r="B94" s="8">
        <v>2026</v>
      </c>
      <c r="C94" s="10">
        <f t="shared" si="31"/>
        <v>2340.4018599999999</v>
      </c>
      <c r="D94" s="10">
        <f t="shared" si="31"/>
        <v>2340.4018599999999</v>
      </c>
      <c r="E94" s="11"/>
      <c r="F94" s="11"/>
      <c r="G94" s="11"/>
      <c r="H94" s="11"/>
      <c r="I94" s="38"/>
      <c r="J94" s="33"/>
      <c r="K94" s="33"/>
    </row>
    <row r="95" spans="1:13" x14ac:dyDescent="0.25">
      <c r="A95" s="42"/>
      <c r="B95" s="8">
        <v>2027</v>
      </c>
      <c r="C95" s="10">
        <f t="shared" si="31"/>
        <v>2349.3240000000001</v>
      </c>
      <c r="D95" s="10">
        <f t="shared" si="31"/>
        <v>2349.3240000000001</v>
      </c>
      <c r="E95" s="11"/>
      <c r="F95" s="11"/>
      <c r="G95" s="11"/>
      <c r="H95" s="11"/>
      <c r="I95" s="38"/>
      <c r="J95" s="33"/>
      <c r="K95" s="33"/>
    </row>
    <row r="96" spans="1:13" x14ac:dyDescent="0.25">
      <c r="A96" s="42"/>
      <c r="B96" s="8" t="s">
        <v>16</v>
      </c>
      <c r="C96" s="10">
        <f>SUM(C93:C95)</f>
        <v>7159.5935900000004</v>
      </c>
      <c r="D96" s="10">
        <f>SUM(D93:D95)</f>
        <v>7159.5935900000004</v>
      </c>
      <c r="E96" s="11"/>
      <c r="F96" s="11"/>
      <c r="G96" s="11"/>
      <c r="H96" s="11"/>
      <c r="I96" s="38"/>
      <c r="J96" s="33"/>
      <c r="K96" s="33"/>
    </row>
    <row r="97" spans="1:13" ht="16.5" customHeight="1" x14ac:dyDescent="0.25">
      <c r="A97" s="31" t="s">
        <v>39</v>
      </c>
      <c r="B97" s="11">
        <v>2025</v>
      </c>
      <c r="C97" s="18">
        <v>2314.5</v>
      </c>
      <c r="D97" s="18">
        <v>2314.5</v>
      </c>
      <c r="E97" s="11"/>
      <c r="F97" s="11"/>
      <c r="G97" s="11"/>
      <c r="H97" s="11"/>
      <c r="I97" s="38"/>
      <c r="J97" s="33"/>
      <c r="K97" s="33"/>
    </row>
    <row r="98" spans="1:13" ht="16.5" customHeight="1" x14ac:dyDescent="0.25">
      <c r="A98" s="31"/>
      <c r="B98" s="11">
        <v>2026</v>
      </c>
      <c r="C98" s="18">
        <v>2150</v>
      </c>
      <c r="D98" s="18">
        <v>2150</v>
      </c>
      <c r="E98" s="11"/>
      <c r="F98" s="11"/>
      <c r="G98" s="11"/>
      <c r="H98" s="11"/>
      <c r="I98" s="38"/>
      <c r="J98" s="33"/>
      <c r="K98" s="33"/>
    </row>
    <row r="99" spans="1:13" ht="16.5" customHeight="1" x14ac:dyDescent="0.25">
      <c r="A99" s="31"/>
      <c r="B99" s="11">
        <v>2027</v>
      </c>
      <c r="C99" s="18">
        <v>2150</v>
      </c>
      <c r="D99" s="18">
        <v>2150</v>
      </c>
      <c r="E99" s="11"/>
      <c r="F99" s="11"/>
      <c r="G99" s="11"/>
      <c r="H99" s="11"/>
      <c r="I99" s="38"/>
      <c r="J99" s="33"/>
      <c r="K99" s="33"/>
    </row>
    <row r="100" spans="1:13" ht="16.5" customHeight="1" x14ac:dyDescent="0.25">
      <c r="A100" s="31"/>
      <c r="B100" s="11" t="s">
        <v>16</v>
      </c>
      <c r="C100" s="18">
        <f>SUM(C97:C99)</f>
        <v>6614.5</v>
      </c>
      <c r="D100" s="18">
        <f>SUM(D97:D99)</f>
        <v>6614.5</v>
      </c>
      <c r="E100" s="11"/>
      <c r="F100" s="11"/>
      <c r="G100" s="11"/>
      <c r="H100" s="11"/>
      <c r="I100" s="38"/>
      <c r="J100" s="33"/>
      <c r="K100" s="33"/>
    </row>
    <row r="101" spans="1:13" ht="16.5" customHeight="1" x14ac:dyDescent="0.25">
      <c r="A101" s="31" t="s">
        <v>40</v>
      </c>
      <c r="B101" s="11">
        <v>2025</v>
      </c>
      <c r="C101" s="18">
        <v>35</v>
      </c>
      <c r="D101" s="18">
        <v>35</v>
      </c>
      <c r="E101" s="11"/>
      <c r="F101" s="11"/>
      <c r="G101" s="11"/>
      <c r="H101" s="11"/>
      <c r="I101" s="38"/>
      <c r="J101" s="33"/>
      <c r="K101" s="33"/>
    </row>
    <row r="102" spans="1:13" ht="16.5" customHeight="1" x14ac:dyDescent="0.25">
      <c r="A102" s="31"/>
      <c r="B102" s="11">
        <v>2026</v>
      </c>
      <c r="C102" s="18">
        <v>35</v>
      </c>
      <c r="D102" s="18">
        <v>35</v>
      </c>
      <c r="E102" s="11"/>
      <c r="F102" s="11"/>
      <c r="G102" s="11"/>
      <c r="H102" s="11"/>
      <c r="I102" s="38"/>
      <c r="J102" s="33"/>
      <c r="K102" s="33"/>
    </row>
    <row r="103" spans="1:13" ht="16.5" customHeight="1" x14ac:dyDescent="0.25">
      <c r="A103" s="31"/>
      <c r="B103" s="11">
        <v>2027</v>
      </c>
      <c r="C103" s="18">
        <v>35</v>
      </c>
      <c r="D103" s="18">
        <v>35</v>
      </c>
      <c r="E103" s="11"/>
      <c r="F103" s="11"/>
      <c r="G103" s="11"/>
      <c r="H103" s="11"/>
      <c r="I103" s="38"/>
      <c r="J103" s="33"/>
      <c r="K103" s="33"/>
    </row>
    <row r="104" spans="1:13" ht="16.5" customHeight="1" x14ac:dyDescent="0.25">
      <c r="A104" s="31"/>
      <c r="B104" s="11" t="s">
        <v>16</v>
      </c>
      <c r="C104" s="18">
        <f>SUM(C101:C103)</f>
        <v>105</v>
      </c>
      <c r="D104" s="18">
        <f>SUM(D101:D103)</f>
        <v>105</v>
      </c>
      <c r="E104" s="11"/>
      <c r="F104" s="11"/>
      <c r="G104" s="11"/>
      <c r="H104" s="11"/>
      <c r="I104" s="38"/>
      <c r="J104" s="33"/>
      <c r="K104" s="33"/>
    </row>
    <row r="105" spans="1:13" ht="16.5" customHeight="1" x14ac:dyDescent="0.25">
      <c r="A105" s="31" t="s">
        <v>41</v>
      </c>
      <c r="B105" s="11">
        <v>2025</v>
      </c>
      <c r="C105" s="18">
        <v>43.88223</v>
      </c>
      <c r="D105" s="18">
        <v>43.88223</v>
      </c>
      <c r="E105" s="11"/>
      <c r="F105" s="11"/>
      <c r="G105" s="11"/>
      <c r="H105" s="11"/>
      <c r="I105" s="38"/>
      <c r="J105" s="33"/>
      <c r="K105" s="33"/>
    </row>
    <row r="106" spans="1:13" ht="16.5" customHeight="1" x14ac:dyDescent="0.25">
      <c r="A106" s="31"/>
      <c r="B106" s="11">
        <v>2026</v>
      </c>
      <c r="C106" s="18">
        <v>98</v>
      </c>
      <c r="D106" s="18">
        <v>98</v>
      </c>
      <c r="E106" s="11"/>
      <c r="F106" s="11"/>
      <c r="G106" s="11"/>
      <c r="H106" s="11"/>
      <c r="I106" s="38"/>
      <c r="J106" s="33"/>
      <c r="K106" s="33"/>
    </row>
    <row r="107" spans="1:13" ht="16.5" customHeight="1" x14ac:dyDescent="0.25">
      <c r="A107" s="31"/>
      <c r="B107" s="11">
        <v>2027</v>
      </c>
      <c r="C107" s="18">
        <v>100</v>
      </c>
      <c r="D107" s="18">
        <v>100</v>
      </c>
      <c r="E107" s="11"/>
      <c r="F107" s="11"/>
      <c r="G107" s="11"/>
      <c r="H107" s="11"/>
      <c r="I107" s="38"/>
      <c r="J107" s="33"/>
      <c r="K107" s="33"/>
    </row>
    <row r="108" spans="1:13" ht="16.5" customHeight="1" x14ac:dyDescent="0.25">
      <c r="A108" s="31"/>
      <c r="B108" s="11" t="s">
        <v>16</v>
      </c>
      <c r="C108" s="18">
        <f>SUM(C105:C107)</f>
        <v>241.88222999999999</v>
      </c>
      <c r="D108" s="18">
        <f>SUM(D105:D107)</f>
        <v>241.88222999999999</v>
      </c>
      <c r="E108" s="11"/>
      <c r="F108" s="11"/>
      <c r="G108" s="11"/>
      <c r="H108" s="11"/>
      <c r="I108" s="38"/>
      <c r="J108" s="33"/>
      <c r="K108" s="33"/>
    </row>
    <row r="109" spans="1:13" ht="16.5" customHeight="1" x14ac:dyDescent="0.25">
      <c r="A109" s="31" t="s">
        <v>42</v>
      </c>
      <c r="B109" s="11">
        <v>2025</v>
      </c>
      <c r="C109" s="18">
        <v>76.485500000000002</v>
      </c>
      <c r="D109" s="18">
        <v>76.485500000000002</v>
      </c>
      <c r="E109" s="11"/>
      <c r="F109" s="11"/>
      <c r="G109" s="11"/>
      <c r="H109" s="11"/>
      <c r="I109" s="38"/>
      <c r="J109" s="33"/>
      <c r="K109" s="33"/>
    </row>
    <row r="110" spans="1:13" ht="16.5" customHeight="1" x14ac:dyDescent="0.25">
      <c r="A110" s="31"/>
      <c r="B110" s="11">
        <v>2026</v>
      </c>
      <c r="C110" s="18">
        <v>57.401859999999999</v>
      </c>
      <c r="D110" s="18">
        <v>57.401859999999999</v>
      </c>
      <c r="E110" s="11"/>
      <c r="F110" s="11"/>
      <c r="G110" s="11"/>
      <c r="H110" s="11"/>
      <c r="I110" s="38"/>
      <c r="J110" s="33"/>
      <c r="K110" s="33"/>
    </row>
    <row r="111" spans="1:13" ht="16.5" customHeight="1" x14ac:dyDescent="0.25">
      <c r="A111" s="31"/>
      <c r="B111" s="11">
        <v>2027</v>
      </c>
      <c r="C111" s="18">
        <v>64.323999999999998</v>
      </c>
      <c r="D111" s="18">
        <v>64.323999999999998</v>
      </c>
      <c r="E111" s="11"/>
      <c r="F111" s="11"/>
      <c r="G111" s="11"/>
      <c r="H111" s="11"/>
      <c r="I111" s="38"/>
      <c r="J111" s="33"/>
      <c r="K111" s="33"/>
    </row>
    <row r="112" spans="1:13" ht="16.5" customHeight="1" x14ac:dyDescent="0.25">
      <c r="A112" s="31"/>
      <c r="B112" s="11" t="s">
        <v>16</v>
      </c>
      <c r="C112" s="18">
        <f>SUM(C109:C111)</f>
        <v>198.21136000000001</v>
      </c>
      <c r="D112" s="18">
        <f>SUM(D109:D111)</f>
        <v>198.21136000000001</v>
      </c>
      <c r="E112" s="11"/>
      <c r="F112" s="11"/>
      <c r="G112" s="11"/>
      <c r="H112" s="11"/>
      <c r="I112" s="39"/>
      <c r="J112" s="34"/>
      <c r="K112" s="34"/>
      <c r="L112" s="17">
        <f>C100+C104+C108+C112</f>
        <v>7159.5935900000004</v>
      </c>
      <c r="M112" s="17">
        <f>L112-C96</f>
        <v>0</v>
      </c>
    </row>
    <row r="113" spans="1:13" ht="21" customHeight="1" x14ac:dyDescent="0.25">
      <c r="A113" s="24" t="s">
        <v>43</v>
      </c>
      <c r="B113" s="8">
        <v>2025</v>
      </c>
      <c r="C113" s="10">
        <f t="shared" ref="C113:D115" si="32">C117+C121</f>
        <v>49</v>
      </c>
      <c r="D113" s="10">
        <f t="shared" si="32"/>
        <v>49</v>
      </c>
      <c r="E113" s="11"/>
      <c r="F113" s="11"/>
      <c r="G113" s="11"/>
      <c r="H113" s="11"/>
      <c r="I113" s="35"/>
      <c r="J113" s="32" t="s">
        <v>20</v>
      </c>
      <c r="K113" s="32" t="s">
        <v>20</v>
      </c>
    </row>
    <row r="114" spans="1:13" ht="21" customHeight="1" x14ac:dyDescent="0.25">
      <c r="A114" s="24"/>
      <c r="B114" s="8">
        <v>2026</v>
      </c>
      <c r="C114" s="10">
        <f t="shared" si="32"/>
        <v>51.2</v>
      </c>
      <c r="D114" s="10">
        <f t="shared" si="32"/>
        <v>51.2</v>
      </c>
      <c r="E114" s="11"/>
      <c r="F114" s="11"/>
      <c r="G114" s="11"/>
      <c r="H114" s="11"/>
      <c r="I114" s="35"/>
      <c r="J114" s="33"/>
      <c r="K114" s="33"/>
    </row>
    <row r="115" spans="1:13" ht="21" customHeight="1" x14ac:dyDescent="0.25">
      <c r="A115" s="24"/>
      <c r="B115" s="8">
        <v>2027</v>
      </c>
      <c r="C115" s="10">
        <f t="shared" si="32"/>
        <v>51.2</v>
      </c>
      <c r="D115" s="10">
        <f t="shared" si="32"/>
        <v>51.2</v>
      </c>
      <c r="E115" s="11"/>
      <c r="F115" s="11"/>
      <c r="G115" s="11"/>
      <c r="H115" s="11"/>
      <c r="I115" s="35"/>
      <c r="J115" s="33"/>
      <c r="K115" s="33"/>
    </row>
    <row r="116" spans="1:13" ht="21" customHeight="1" x14ac:dyDescent="0.25">
      <c r="A116" s="24"/>
      <c r="B116" s="8" t="s">
        <v>16</v>
      </c>
      <c r="C116" s="10">
        <f>SUM(C113:C115)</f>
        <v>151.4</v>
      </c>
      <c r="D116" s="10">
        <f>SUM(D113:D115)</f>
        <v>151.4</v>
      </c>
      <c r="E116" s="11"/>
      <c r="F116" s="11"/>
      <c r="G116" s="11"/>
      <c r="H116" s="11"/>
      <c r="I116" s="35"/>
      <c r="J116" s="33"/>
      <c r="K116" s="33"/>
    </row>
    <row r="117" spans="1:13" ht="21" customHeight="1" x14ac:dyDescent="0.25">
      <c r="A117" s="31" t="s">
        <v>44</v>
      </c>
      <c r="B117" s="11">
        <v>2025</v>
      </c>
      <c r="C117" s="18">
        <v>0</v>
      </c>
      <c r="D117" s="18">
        <v>0</v>
      </c>
      <c r="E117" s="11"/>
      <c r="F117" s="11"/>
      <c r="G117" s="11"/>
      <c r="H117" s="11"/>
      <c r="I117" s="35"/>
      <c r="J117" s="33"/>
      <c r="K117" s="33"/>
    </row>
    <row r="118" spans="1:13" ht="21" customHeight="1" x14ac:dyDescent="0.25">
      <c r="A118" s="31"/>
      <c r="B118" s="11">
        <v>2026</v>
      </c>
      <c r="C118" s="18">
        <v>0</v>
      </c>
      <c r="D118" s="18">
        <v>0</v>
      </c>
      <c r="E118" s="11"/>
      <c r="F118" s="11"/>
      <c r="G118" s="11"/>
      <c r="H118" s="11"/>
      <c r="I118" s="35"/>
      <c r="J118" s="33"/>
      <c r="K118" s="33"/>
    </row>
    <row r="119" spans="1:13" ht="21" customHeight="1" x14ac:dyDescent="0.25">
      <c r="A119" s="31"/>
      <c r="B119" s="11">
        <v>2027</v>
      </c>
      <c r="C119" s="18">
        <v>0</v>
      </c>
      <c r="D119" s="18">
        <v>0</v>
      </c>
      <c r="E119" s="11"/>
      <c r="F119" s="11"/>
      <c r="G119" s="11"/>
      <c r="H119" s="11"/>
      <c r="I119" s="35"/>
      <c r="J119" s="33"/>
      <c r="K119" s="33"/>
    </row>
    <row r="120" spans="1:13" ht="21" customHeight="1" x14ac:dyDescent="0.25">
      <c r="A120" s="31"/>
      <c r="B120" s="11" t="s">
        <v>16</v>
      </c>
      <c r="C120" s="18">
        <f>SUM(C117:C119)</f>
        <v>0</v>
      </c>
      <c r="D120" s="18">
        <f>SUM(D117:D119)</f>
        <v>0</v>
      </c>
      <c r="E120" s="11"/>
      <c r="F120" s="11"/>
      <c r="G120" s="11"/>
      <c r="H120" s="11"/>
      <c r="I120" s="35"/>
      <c r="J120" s="33"/>
      <c r="K120" s="33"/>
    </row>
    <row r="121" spans="1:13" ht="21" customHeight="1" x14ac:dyDescent="0.25">
      <c r="A121" s="31" t="s">
        <v>45</v>
      </c>
      <c r="B121" s="11">
        <v>2025</v>
      </c>
      <c r="C121" s="18">
        <v>49</v>
      </c>
      <c r="D121" s="18">
        <v>49</v>
      </c>
      <c r="E121" s="11"/>
      <c r="F121" s="11"/>
      <c r="G121" s="11"/>
      <c r="H121" s="11"/>
      <c r="I121" s="35"/>
      <c r="J121" s="33"/>
      <c r="K121" s="33"/>
    </row>
    <row r="122" spans="1:13" ht="21" customHeight="1" x14ac:dyDescent="0.25">
      <c r="A122" s="31"/>
      <c r="B122" s="11">
        <v>2026</v>
      </c>
      <c r="C122" s="18">
        <v>51.2</v>
      </c>
      <c r="D122" s="18">
        <v>51.2</v>
      </c>
      <c r="E122" s="11"/>
      <c r="F122" s="11"/>
      <c r="G122" s="11"/>
      <c r="H122" s="11"/>
      <c r="I122" s="35"/>
      <c r="J122" s="33"/>
      <c r="K122" s="33"/>
    </row>
    <row r="123" spans="1:13" ht="21" customHeight="1" x14ac:dyDescent="0.25">
      <c r="A123" s="31"/>
      <c r="B123" s="11">
        <v>2027</v>
      </c>
      <c r="C123" s="18">
        <v>51.2</v>
      </c>
      <c r="D123" s="18">
        <v>51.2</v>
      </c>
      <c r="E123" s="11"/>
      <c r="F123" s="11"/>
      <c r="G123" s="11"/>
      <c r="H123" s="11"/>
      <c r="I123" s="35"/>
      <c r="J123" s="33"/>
      <c r="K123" s="33"/>
    </row>
    <row r="124" spans="1:13" ht="21" customHeight="1" x14ac:dyDescent="0.25">
      <c r="A124" s="31"/>
      <c r="B124" s="11" t="s">
        <v>16</v>
      </c>
      <c r="C124" s="18">
        <f>SUM(C121:C123)</f>
        <v>151.4</v>
      </c>
      <c r="D124" s="18">
        <f>SUM(D121:D123)</f>
        <v>151.4</v>
      </c>
      <c r="E124" s="11"/>
      <c r="F124" s="11"/>
      <c r="G124" s="11"/>
      <c r="H124" s="11"/>
      <c r="I124" s="35"/>
      <c r="J124" s="34"/>
      <c r="K124" s="34"/>
      <c r="L124" s="17">
        <f>C120+C124</f>
        <v>151.4</v>
      </c>
      <c r="M124" s="17">
        <f>L124-C116</f>
        <v>0</v>
      </c>
    </row>
    <row r="125" spans="1:13" ht="18" customHeight="1" x14ac:dyDescent="0.25">
      <c r="A125" s="24" t="s">
        <v>46</v>
      </c>
      <c r="B125" s="8">
        <v>2025</v>
      </c>
      <c r="C125" s="20">
        <f t="shared" ref="C125:D127" si="33">C129+C133+C137</f>
        <v>0</v>
      </c>
      <c r="D125" s="20">
        <f t="shared" si="33"/>
        <v>0</v>
      </c>
      <c r="E125" s="8"/>
      <c r="F125" s="8"/>
      <c r="G125" s="11"/>
      <c r="H125" s="11"/>
      <c r="I125" s="37" t="s">
        <v>69</v>
      </c>
      <c r="J125" s="32" t="s">
        <v>20</v>
      </c>
      <c r="K125" s="32" t="s">
        <v>20</v>
      </c>
    </row>
    <row r="126" spans="1:13" ht="18" customHeight="1" x14ac:dyDescent="0.25">
      <c r="A126" s="24"/>
      <c r="B126" s="8">
        <v>2026</v>
      </c>
      <c r="C126" s="20">
        <f t="shared" si="33"/>
        <v>0</v>
      </c>
      <c r="D126" s="20">
        <f t="shared" si="33"/>
        <v>0</v>
      </c>
      <c r="E126" s="8"/>
      <c r="F126" s="8"/>
      <c r="G126" s="11"/>
      <c r="H126" s="11"/>
      <c r="I126" s="38"/>
      <c r="J126" s="33"/>
      <c r="K126" s="33"/>
    </row>
    <row r="127" spans="1:13" ht="18" customHeight="1" x14ac:dyDescent="0.25">
      <c r="A127" s="24"/>
      <c r="B127" s="8">
        <v>2027</v>
      </c>
      <c r="C127" s="20">
        <f t="shared" si="33"/>
        <v>0</v>
      </c>
      <c r="D127" s="20">
        <f t="shared" si="33"/>
        <v>0</v>
      </c>
      <c r="E127" s="8"/>
      <c r="F127" s="8"/>
      <c r="G127" s="11"/>
      <c r="H127" s="11"/>
      <c r="I127" s="38"/>
      <c r="J127" s="33"/>
      <c r="K127" s="33"/>
    </row>
    <row r="128" spans="1:13" ht="18" customHeight="1" x14ac:dyDescent="0.25">
      <c r="A128" s="24"/>
      <c r="B128" s="8" t="s">
        <v>16</v>
      </c>
      <c r="C128" s="20">
        <f>SUM(C125:C127)</f>
        <v>0</v>
      </c>
      <c r="D128" s="20">
        <f>SUM(D125:D127)</f>
        <v>0</v>
      </c>
      <c r="E128" s="8"/>
      <c r="F128" s="8"/>
      <c r="G128" s="11"/>
      <c r="H128" s="11"/>
      <c r="I128" s="38"/>
      <c r="J128" s="33"/>
      <c r="K128" s="33"/>
    </row>
    <row r="129" spans="1:13" ht="26.25" customHeight="1" x14ac:dyDescent="0.25">
      <c r="A129" s="31" t="s">
        <v>47</v>
      </c>
      <c r="B129" s="11">
        <v>2025</v>
      </c>
      <c r="C129" s="19">
        <v>0</v>
      </c>
      <c r="D129" s="19">
        <v>0</v>
      </c>
      <c r="E129" s="11"/>
      <c r="F129" s="11"/>
      <c r="G129" s="11"/>
      <c r="H129" s="11"/>
      <c r="I129" s="38"/>
      <c r="J129" s="33"/>
      <c r="K129" s="33"/>
    </row>
    <row r="130" spans="1:13" ht="26.25" customHeight="1" x14ac:dyDescent="0.25">
      <c r="A130" s="31"/>
      <c r="B130" s="11">
        <v>2026</v>
      </c>
      <c r="C130" s="19">
        <v>0</v>
      </c>
      <c r="D130" s="19">
        <v>0</v>
      </c>
      <c r="E130" s="11"/>
      <c r="F130" s="11"/>
      <c r="G130" s="11"/>
      <c r="H130" s="11"/>
      <c r="I130" s="38"/>
      <c r="J130" s="33"/>
      <c r="K130" s="33"/>
    </row>
    <row r="131" spans="1:13" ht="26.25" customHeight="1" x14ac:dyDescent="0.25">
      <c r="A131" s="31"/>
      <c r="B131" s="11">
        <v>2027</v>
      </c>
      <c r="C131" s="19">
        <v>0</v>
      </c>
      <c r="D131" s="19">
        <v>0</v>
      </c>
      <c r="E131" s="11"/>
      <c r="F131" s="11"/>
      <c r="G131" s="11"/>
      <c r="H131" s="11"/>
      <c r="I131" s="38"/>
      <c r="J131" s="33"/>
      <c r="K131" s="33"/>
    </row>
    <row r="132" spans="1:13" ht="26.25" customHeight="1" x14ac:dyDescent="0.25">
      <c r="A132" s="31"/>
      <c r="B132" s="11" t="s">
        <v>16</v>
      </c>
      <c r="C132" s="19">
        <f>SUM(C129:C131)</f>
        <v>0</v>
      </c>
      <c r="D132" s="19">
        <f>SUM(D129:D131)</f>
        <v>0</v>
      </c>
      <c r="E132" s="11"/>
      <c r="F132" s="11"/>
      <c r="G132" s="11"/>
      <c r="H132" s="11"/>
      <c r="I132" s="38"/>
      <c r="J132" s="33"/>
      <c r="K132" s="33"/>
    </row>
    <row r="133" spans="1:13" ht="25.5" customHeight="1" x14ac:dyDescent="0.25">
      <c r="A133" s="31" t="s">
        <v>48</v>
      </c>
      <c r="B133" s="11">
        <v>2025</v>
      </c>
      <c r="C133" s="19">
        <v>0</v>
      </c>
      <c r="D133" s="19">
        <v>0</v>
      </c>
      <c r="E133" s="11"/>
      <c r="F133" s="11"/>
      <c r="G133" s="11"/>
      <c r="H133" s="11"/>
      <c r="I133" s="38"/>
      <c r="J133" s="33"/>
      <c r="K133" s="33"/>
    </row>
    <row r="134" spans="1:13" ht="25.5" customHeight="1" x14ac:dyDescent="0.25">
      <c r="A134" s="31"/>
      <c r="B134" s="11">
        <v>2026</v>
      </c>
      <c r="C134" s="19">
        <v>0</v>
      </c>
      <c r="D134" s="19">
        <v>0</v>
      </c>
      <c r="E134" s="11"/>
      <c r="F134" s="11"/>
      <c r="G134" s="11"/>
      <c r="H134" s="11"/>
      <c r="I134" s="38"/>
      <c r="J134" s="33"/>
      <c r="K134" s="33"/>
    </row>
    <row r="135" spans="1:13" ht="25.5" customHeight="1" x14ac:dyDescent="0.25">
      <c r="A135" s="31"/>
      <c r="B135" s="11">
        <v>2027</v>
      </c>
      <c r="C135" s="19">
        <v>0</v>
      </c>
      <c r="D135" s="19">
        <v>0</v>
      </c>
      <c r="E135" s="11"/>
      <c r="F135" s="11"/>
      <c r="G135" s="11"/>
      <c r="H135" s="11"/>
      <c r="I135" s="38"/>
      <c r="J135" s="33"/>
      <c r="K135" s="33"/>
    </row>
    <row r="136" spans="1:13" ht="25.5" customHeight="1" x14ac:dyDescent="0.25">
      <c r="A136" s="31"/>
      <c r="B136" s="11" t="s">
        <v>16</v>
      </c>
      <c r="C136" s="19">
        <f>SUM(C133:C135)</f>
        <v>0</v>
      </c>
      <c r="D136" s="19">
        <f>SUM(D133:D135)</f>
        <v>0</v>
      </c>
      <c r="E136" s="11"/>
      <c r="F136" s="11"/>
      <c r="G136" s="11"/>
      <c r="H136" s="11"/>
      <c r="I136" s="38"/>
      <c r="J136" s="33"/>
      <c r="K136" s="33"/>
    </row>
    <row r="137" spans="1:13" ht="17.25" customHeight="1" x14ac:dyDescent="0.25">
      <c r="A137" s="31" t="s">
        <v>49</v>
      </c>
      <c r="B137" s="11">
        <v>2025</v>
      </c>
      <c r="C137" s="19">
        <v>0</v>
      </c>
      <c r="D137" s="19">
        <v>0</v>
      </c>
      <c r="E137" s="11"/>
      <c r="F137" s="11"/>
      <c r="G137" s="11"/>
      <c r="H137" s="11"/>
      <c r="I137" s="38"/>
      <c r="J137" s="33"/>
      <c r="K137" s="33"/>
    </row>
    <row r="138" spans="1:13" ht="17.25" customHeight="1" x14ac:dyDescent="0.25">
      <c r="A138" s="31"/>
      <c r="B138" s="11">
        <v>2026</v>
      </c>
      <c r="C138" s="19">
        <v>0</v>
      </c>
      <c r="D138" s="19">
        <v>0</v>
      </c>
      <c r="E138" s="11"/>
      <c r="F138" s="11"/>
      <c r="G138" s="11"/>
      <c r="H138" s="11"/>
      <c r="I138" s="38"/>
      <c r="J138" s="33"/>
      <c r="K138" s="33"/>
    </row>
    <row r="139" spans="1:13" ht="17.25" customHeight="1" x14ac:dyDescent="0.25">
      <c r="A139" s="31"/>
      <c r="B139" s="11">
        <v>2027</v>
      </c>
      <c r="C139" s="19">
        <v>0</v>
      </c>
      <c r="D139" s="19">
        <v>0</v>
      </c>
      <c r="E139" s="11"/>
      <c r="F139" s="11"/>
      <c r="G139" s="11"/>
      <c r="H139" s="11"/>
      <c r="I139" s="38"/>
      <c r="J139" s="33"/>
      <c r="K139" s="33"/>
    </row>
    <row r="140" spans="1:13" ht="17.25" customHeight="1" x14ac:dyDescent="0.25">
      <c r="A140" s="31"/>
      <c r="B140" s="11" t="s">
        <v>16</v>
      </c>
      <c r="C140" s="19">
        <f>SUM(C137:C139)</f>
        <v>0</v>
      </c>
      <c r="D140" s="19">
        <f>SUM(D137:D139)</f>
        <v>0</v>
      </c>
      <c r="E140" s="11"/>
      <c r="F140" s="11"/>
      <c r="G140" s="11"/>
      <c r="H140" s="11"/>
      <c r="I140" s="39"/>
      <c r="J140" s="34"/>
      <c r="K140" s="34"/>
      <c r="L140" s="17">
        <f>C132+C136+C140</f>
        <v>0</v>
      </c>
      <c r="M140" s="17">
        <f>L140-C128</f>
        <v>0</v>
      </c>
    </row>
    <row r="141" spans="1:13" ht="16.5" customHeight="1" x14ac:dyDescent="0.25">
      <c r="A141" s="24" t="s">
        <v>50</v>
      </c>
      <c r="B141" s="8">
        <v>2025</v>
      </c>
      <c r="C141" s="20">
        <f t="shared" ref="C141:D143" si="34">C145+C149+C153+C157+C161</f>
        <v>2069.9417799999997</v>
      </c>
      <c r="D141" s="20">
        <f t="shared" si="34"/>
        <v>2069.9417799999997</v>
      </c>
      <c r="E141" s="8"/>
      <c r="F141" s="8"/>
      <c r="G141" s="8"/>
      <c r="H141" s="8"/>
      <c r="I141" s="37" t="s">
        <v>70</v>
      </c>
      <c r="J141" s="32" t="s">
        <v>20</v>
      </c>
      <c r="K141" s="32" t="s">
        <v>20</v>
      </c>
    </row>
    <row r="142" spans="1:13" ht="16.5" customHeight="1" x14ac:dyDescent="0.25">
      <c r="A142" s="24"/>
      <c r="B142" s="8">
        <v>2026</v>
      </c>
      <c r="C142" s="20">
        <f t="shared" si="34"/>
        <v>2693.7390300000002</v>
      </c>
      <c r="D142" s="20">
        <f t="shared" si="34"/>
        <v>2693.7390300000002</v>
      </c>
      <c r="E142" s="8"/>
      <c r="F142" s="8"/>
      <c r="G142" s="8"/>
      <c r="H142" s="8"/>
      <c r="I142" s="38"/>
      <c r="J142" s="33"/>
      <c r="K142" s="33"/>
    </row>
    <row r="143" spans="1:13" ht="16.5" customHeight="1" x14ac:dyDescent="0.25">
      <c r="A143" s="24"/>
      <c r="B143" s="8">
        <v>2027</v>
      </c>
      <c r="C143" s="20">
        <f t="shared" si="34"/>
        <v>3256</v>
      </c>
      <c r="D143" s="20">
        <f t="shared" si="34"/>
        <v>3256</v>
      </c>
      <c r="E143" s="8"/>
      <c r="F143" s="8"/>
      <c r="G143" s="8"/>
      <c r="H143" s="8"/>
      <c r="I143" s="38"/>
      <c r="J143" s="33"/>
      <c r="K143" s="33"/>
    </row>
    <row r="144" spans="1:13" ht="16.5" customHeight="1" x14ac:dyDescent="0.25">
      <c r="A144" s="24"/>
      <c r="B144" s="8" t="s">
        <v>16</v>
      </c>
      <c r="C144" s="20">
        <f>SUM(C141:C143)</f>
        <v>8019.6808099999998</v>
      </c>
      <c r="D144" s="20">
        <f>SUM(D141:D143)</f>
        <v>8019.6808099999998</v>
      </c>
      <c r="E144" s="8"/>
      <c r="F144" s="8"/>
      <c r="G144" s="8"/>
      <c r="H144" s="8"/>
      <c r="I144" s="38"/>
      <c r="J144" s="33"/>
      <c r="K144" s="33"/>
    </row>
    <row r="145" spans="1:11" ht="16.5" customHeight="1" x14ac:dyDescent="0.25">
      <c r="A145" s="31" t="s">
        <v>51</v>
      </c>
      <c r="B145" s="11">
        <v>2025</v>
      </c>
      <c r="C145" s="19">
        <v>965</v>
      </c>
      <c r="D145" s="19">
        <v>965</v>
      </c>
      <c r="E145" s="11"/>
      <c r="F145" s="11"/>
      <c r="G145" s="11"/>
      <c r="H145" s="11"/>
      <c r="I145" s="38"/>
      <c r="J145" s="33"/>
      <c r="K145" s="33"/>
    </row>
    <row r="146" spans="1:11" ht="16.5" customHeight="1" x14ac:dyDescent="0.25">
      <c r="A146" s="31"/>
      <c r="B146" s="11">
        <v>2026</v>
      </c>
      <c r="C146" s="19">
        <v>1005</v>
      </c>
      <c r="D146" s="19">
        <v>1005</v>
      </c>
      <c r="E146" s="11"/>
      <c r="F146" s="11"/>
      <c r="G146" s="11"/>
      <c r="H146" s="11"/>
      <c r="I146" s="38"/>
      <c r="J146" s="33"/>
      <c r="K146" s="33"/>
    </row>
    <row r="147" spans="1:11" ht="16.5" customHeight="1" x14ac:dyDescent="0.25">
      <c r="A147" s="31"/>
      <c r="B147" s="11">
        <v>2027</v>
      </c>
      <c r="C147" s="19">
        <v>1005</v>
      </c>
      <c r="D147" s="19">
        <v>1005</v>
      </c>
      <c r="E147" s="11"/>
      <c r="F147" s="11"/>
      <c r="G147" s="11"/>
      <c r="H147" s="11"/>
      <c r="I147" s="38"/>
      <c r="J147" s="33"/>
      <c r="K147" s="33"/>
    </row>
    <row r="148" spans="1:11" ht="16.5" customHeight="1" x14ac:dyDescent="0.25">
      <c r="A148" s="31"/>
      <c r="B148" s="11" t="s">
        <v>16</v>
      </c>
      <c r="C148" s="19">
        <f>SUM(C145:C147)</f>
        <v>2975</v>
      </c>
      <c r="D148" s="19">
        <f>SUM(D145:D147)</f>
        <v>2975</v>
      </c>
      <c r="E148" s="11"/>
      <c r="F148" s="11"/>
      <c r="G148" s="11"/>
      <c r="H148" s="11"/>
      <c r="I148" s="38"/>
      <c r="J148" s="33"/>
      <c r="K148" s="33"/>
    </row>
    <row r="149" spans="1:11" ht="16.5" customHeight="1" x14ac:dyDescent="0.25">
      <c r="A149" s="31" t="s">
        <v>52</v>
      </c>
      <c r="B149" s="11">
        <v>2025</v>
      </c>
      <c r="C149" s="19">
        <v>102.86</v>
      </c>
      <c r="D149" s="19">
        <v>102.86</v>
      </c>
      <c r="E149" s="11"/>
      <c r="F149" s="11"/>
      <c r="G149" s="11"/>
      <c r="H149" s="11"/>
      <c r="I149" s="38"/>
      <c r="J149" s="33"/>
      <c r="K149" s="33"/>
    </row>
    <row r="150" spans="1:11" ht="16.5" customHeight="1" x14ac:dyDescent="0.25">
      <c r="A150" s="31"/>
      <c r="B150" s="11">
        <v>2026</v>
      </c>
      <c r="C150" s="19">
        <v>106.87</v>
      </c>
      <c r="D150" s="19">
        <v>106.87</v>
      </c>
      <c r="E150" s="11"/>
      <c r="F150" s="11"/>
      <c r="G150" s="11"/>
      <c r="H150" s="11"/>
      <c r="I150" s="38"/>
      <c r="J150" s="33"/>
      <c r="K150" s="33"/>
    </row>
    <row r="151" spans="1:11" ht="16.5" customHeight="1" x14ac:dyDescent="0.25">
      <c r="A151" s="31"/>
      <c r="B151" s="11">
        <v>2027</v>
      </c>
      <c r="C151" s="19">
        <v>106.87</v>
      </c>
      <c r="D151" s="19">
        <v>106.87</v>
      </c>
      <c r="E151" s="11"/>
      <c r="F151" s="11"/>
      <c r="G151" s="11"/>
      <c r="H151" s="11"/>
      <c r="I151" s="38"/>
      <c r="J151" s="33"/>
      <c r="K151" s="33"/>
    </row>
    <row r="152" spans="1:11" x14ac:dyDescent="0.25">
      <c r="A152" s="31"/>
      <c r="B152" s="11" t="s">
        <v>16</v>
      </c>
      <c r="C152" s="19">
        <f>SUM(C149:C151)</f>
        <v>316.60000000000002</v>
      </c>
      <c r="D152" s="19">
        <f>SUM(D149:D151)</f>
        <v>316.60000000000002</v>
      </c>
      <c r="E152" s="11"/>
      <c r="F152" s="11"/>
      <c r="G152" s="11"/>
      <c r="H152" s="11"/>
      <c r="I152" s="38"/>
      <c r="J152" s="33"/>
      <c r="K152" s="33"/>
    </row>
    <row r="153" spans="1:11" ht="17.25" customHeight="1" x14ac:dyDescent="0.25">
      <c r="A153" s="31" t="s">
        <v>53</v>
      </c>
      <c r="B153" s="11">
        <v>2025</v>
      </c>
      <c r="C153" s="19">
        <v>813.98177999999996</v>
      </c>
      <c r="D153" s="19">
        <v>813.98177999999996</v>
      </c>
      <c r="E153" s="11"/>
      <c r="F153" s="11"/>
      <c r="G153" s="11"/>
      <c r="H153" s="11"/>
      <c r="I153" s="38"/>
      <c r="J153" s="33"/>
      <c r="K153" s="33"/>
    </row>
    <row r="154" spans="1:11" ht="17.25" customHeight="1" x14ac:dyDescent="0.25">
      <c r="A154" s="31"/>
      <c r="B154" s="11">
        <v>2026</v>
      </c>
      <c r="C154" s="19">
        <v>1386.0690300000001</v>
      </c>
      <c r="D154" s="19">
        <v>1386.0690300000001</v>
      </c>
      <c r="E154" s="11"/>
      <c r="F154" s="11"/>
      <c r="G154" s="11"/>
      <c r="H154" s="11"/>
      <c r="I154" s="38"/>
      <c r="J154" s="33"/>
      <c r="K154" s="33"/>
    </row>
    <row r="155" spans="1:11" ht="17.25" customHeight="1" x14ac:dyDescent="0.25">
      <c r="A155" s="31"/>
      <c r="B155" s="11">
        <v>2027</v>
      </c>
      <c r="C155" s="19">
        <v>1948.33</v>
      </c>
      <c r="D155" s="19">
        <v>1948.33</v>
      </c>
      <c r="E155" s="11"/>
      <c r="F155" s="11"/>
      <c r="G155" s="11"/>
      <c r="H155" s="11"/>
      <c r="I155" s="38"/>
      <c r="J155" s="33"/>
      <c r="K155" s="33"/>
    </row>
    <row r="156" spans="1:11" ht="17.25" customHeight="1" x14ac:dyDescent="0.25">
      <c r="A156" s="31"/>
      <c r="B156" s="11" t="s">
        <v>16</v>
      </c>
      <c r="C156" s="19">
        <f>SUM(C153:C155)</f>
        <v>4148.3808100000006</v>
      </c>
      <c r="D156" s="19">
        <f>SUM(D153:D155)</f>
        <v>4148.3808100000006</v>
      </c>
      <c r="E156" s="11"/>
      <c r="F156" s="11"/>
      <c r="G156" s="11"/>
      <c r="H156" s="11"/>
      <c r="I156" s="38"/>
      <c r="J156" s="33"/>
      <c r="K156" s="33"/>
    </row>
    <row r="157" spans="1:11" ht="20.25" customHeight="1" x14ac:dyDescent="0.25">
      <c r="A157" s="31" t="s">
        <v>54</v>
      </c>
      <c r="B157" s="11">
        <v>2025</v>
      </c>
      <c r="C157" s="19">
        <v>0</v>
      </c>
      <c r="D157" s="19">
        <v>0</v>
      </c>
      <c r="E157" s="11"/>
      <c r="F157" s="11"/>
      <c r="G157" s="11"/>
      <c r="H157" s="11"/>
      <c r="I157" s="38"/>
      <c r="J157" s="33"/>
      <c r="K157" s="33"/>
    </row>
    <row r="158" spans="1:11" ht="20.25" customHeight="1" x14ac:dyDescent="0.25">
      <c r="A158" s="31"/>
      <c r="B158" s="11">
        <v>2026</v>
      </c>
      <c r="C158" s="19">
        <v>0</v>
      </c>
      <c r="D158" s="19">
        <v>0</v>
      </c>
      <c r="E158" s="11"/>
      <c r="F158" s="11"/>
      <c r="G158" s="11"/>
      <c r="H158" s="11"/>
      <c r="I158" s="38"/>
      <c r="J158" s="33"/>
      <c r="K158" s="33"/>
    </row>
    <row r="159" spans="1:11" ht="20.25" customHeight="1" x14ac:dyDescent="0.25">
      <c r="A159" s="31"/>
      <c r="B159" s="11">
        <v>2027</v>
      </c>
      <c r="C159" s="19">
        <v>0</v>
      </c>
      <c r="D159" s="19">
        <v>0</v>
      </c>
      <c r="E159" s="11"/>
      <c r="F159" s="11"/>
      <c r="G159" s="11"/>
      <c r="H159" s="11"/>
      <c r="I159" s="38"/>
      <c r="J159" s="33"/>
      <c r="K159" s="33"/>
    </row>
    <row r="160" spans="1:11" ht="20.25" customHeight="1" x14ac:dyDescent="0.25">
      <c r="A160" s="31"/>
      <c r="B160" s="11" t="s">
        <v>16</v>
      </c>
      <c r="C160" s="19">
        <f>SUM(C157:C159)</f>
        <v>0</v>
      </c>
      <c r="D160" s="19">
        <f>SUM(D157:D159)</f>
        <v>0</v>
      </c>
      <c r="E160" s="11"/>
      <c r="F160" s="11"/>
      <c r="G160" s="11"/>
      <c r="H160" s="11"/>
      <c r="I160" s="38"/>
      <c r="J160" s="33"/>
      <c r="K160" s="33"/>
    </row>
    <row r="161" spans="1:13" ht="16.5" customHeight="1" x14ac:dyDescent="0.25">
      <c r="A161" s="31" t="s">
        <v>55</v>
      </c>
      <c r="B161" s="11">
        <v>2025</v>
      </c>
      <c r="C161" s="19">
        <v>188.1</v>
      </c>
      <c r="D161" s="19">
        <v>188.1</v>
      </c>
      <c r="E161" s="11"/>
      <c r="F161" s="11"/>
      <c r="G161" s="11"/>
      <c r="H161" s="11"/>
      <c r="I161" s="38"/>
      <c r="J161" s="33"/>
      <c r="K161" s="33"/>
    </row>
    <row r="162" spans="1:13" ht="16.5" customHeight="1" x14ac:dyDescent="0.25">
      <c r="A162" s="31"/>
      <c r="B162" s="11">
        <v>2026</v>
      </c>
      <c r="C162" s="19">
        <v>195.8</v>
      </c>
      <c r="D162" s="19">
        <v>195.8</v>
      </c>
      <c r="E162" s="11"/>
      <c r="F162" s="11"/>
      <c r="G162" s="11"/>
      <c r="H162" s="11"/>
      <c r="I162" s="38"/>
      <c r="J162" s="33"/>
      <c r="K162" s="33"/>
    </row>
    <row r="163" spans="1:13" ht="16.5" customHeight="1" x14ac:dyDescent="0.25">
      <c r="A163" s="31"/>
      <c r="B163" s="11">
        <v>2027</v>
      </c>
      <c r="C163" s="19">
        <v>195.8</v>
      </c>
      <c r="D163" s="19">
        <v>195.8</v>
      </c>
      <c r="E163" s="11"/>
      <c r="F163" s="11"/>
      <c r="G163" s="11"/>
      <c r="H163" s="11"/>
      <c r="I163" s="38"/>
      <c r="J163" s="33"/>
      <c r="K163" s="33"/>
    </row>
    <row r="164" spans="1:13" ht="16.5" customHeight="1" x14ac:dyDescent="0.25">
      <c r="A164" s="31"/>
      <c r="B164" s="11" t="s">
        <v>16</v>
      </c>
      <c r="C164" s="19">
        <f>SUM(C161:C163)</f>
        <v>579.70000000000005</v>
      </c>
      <c r="D164" s="19">
        <f>SUM(D161:D163)</f>
        <v>579.70000000000005</v>
      </c>
      <c r="E164" s="11"/>
      <c r="F164" s="11"/>
      <c r="G164" s="11"/>
      <c r="H164" s="11"/>
      <c r="I164" s="39"/>
      <c r="J164" s="34"/>
      <c r="K164" s="34"/>
      <c r="L164" s="17">
        <f>C148+C152+C156+C160+C164</f>
        <v>8019.6808100000007</v>
      </c>
      <c r="M164" s="17">
        <f>L164-C144</f>
        <v>0</v>
      </c>
    </row>
    <row r="165" spans="1:13" ht="23.25" customHeight="1" x14ac:dyDescent="0.25">
      <c r="A165" s="24" t="s">
        <v>56</v>
      </c>
      <c r="B165" s="8">
        <v>2025</v>
      </c>
      <c r="C165" s="10">
        <f t="shared" ref="C165:D167" si="35">C169+C173+C177+C181</f>
        <v>521.30999999999995</v>
      </c>
      <c r="D165" s="10">
        <f t="shared" si="35"/>
        <v>521.30999999999995</v>
      </c>
      <c r="E165" s="11"/>
      <c r="F165" s="11"/>
      <c r="G165" s="11"/>
      <c r="H165" s="11"/>
      <c r="I165" s="47" t="s">
        <v>71</v>
      </c>
      <c r="J165" s="32" t="s">
        <v>20</v>
      </c>
      <c r="K165" s="32" t="s">
        <v>20</v>
      </c>
    </row>
    <row r="166" spans="1:13" ht="23.25" customHeight="1" x14ac:dyDescent="0.25">
      <c r="A166" s="24"/>
      <c r="B166" s="8">
        <v>2026</v>
      </c>
      <c r="C166" s="10">
        <f t="shared" si="35"/>
        <v>101.61</v>
      </c>
      <c r="D166" s="10">
        <f t="shared" si="35"/>
        <v>101.61</v>
      </c>
      <c r="E166" s="11"/>
      <c r="F166" s="11"/>
      <c r="G166" s="11"/>
      <c r="H166" s="11"/>
      <c r="I166" s="48"/>
      <c r="J166" s="33"/>
      <c r="K166" s="33"/>
    </row>
    <row r="167" spans="1:13" ht="23.25" customHeight="1" x14ac:dyDescent="0.25">
      <c r="A167" s="24"/>
      <c r="B167" s="8">
        <v>2027</v>
      </c>
      <c r="C167" s="10">
        <f t="shared" si="35"/>
        <v>101.61</v>
      </c>
      <c r="D167" s="10">
        <f t="shared" si="35"/>
        <v>101.61</v>
      </c>
      <c r="E167" s="11"/>
      <c r="F167" s="11"/>
      <c r="G167" s="11"/>
      <c r="H167" s="11"/>
      <c r="I167" s="48"/>
      <c r="J167" s="33"/>
      <c r="K167" s="33"/>
    </row>
    <row r="168" spans="1:13" ht="23.25" customHeight="1" x14ac:dyDescent="0.25">
      <c r="A168" s="24"/>
      <c r="B168" s="8" t="s">
        <v>16</v>
      </c>
      <c r="C168" s="10">
        <f>SUM(C165:C167)</f>
        <v>724.53</v>
      </c>
      <c r="D168" s="10">
        <f>SUM(D165:D167)</f>
        <v>724.53</v>
      </c>
      <c r="E168" s="11"/>
      <c r="F168" s="11"/>
      <c r="G168" s="11"/>
      <c r="H168" s="11"/>
      <c r="I168" s="48"/>
      <c r="J168" s="33"/>
      <c r="K168" s="33"/>
    </row>
    <row r="169" spans="1:13" ht="23.25" customHeight="1" x14ac:dyDescent="0.25">
      <c r="A169" s="31" t="s">
        <v>57</v>
      </c>
      <c r="B169" s="11">
        <v>2025</v>
      </c>
      <c r="C169" s="12">
        <v>331.7</v>
      </c>
      <c r="D169" s="12">
        <v>331.7</v>
      </c>
      <c r="E169" s="11"/>
      <c r="F169" s="11"/>
      <c r="G169" s="11"/>
      <c r="H169" s="11"/>
      <c r="I169" s="48"/>
      <c r="J169" s="33"/>
      <c r="K169" s="33"/>
    </row>
    <row r="170" spans="1:13" ht="23.25" customHeight="1" x14ac:dyDescent="0.25">
      <c r="A170" s="31"/>
      <c r="B170" s="11">
        <v>2026</v>
      </c>
      <c r="C170" s="12">
        <v>2</v>
      </c>
      <c r="D170" s="12">
        <v>2</v>
      </c>
      <c r="E170" s="11"/>
      <c r="F170" s="11"/>
      <c r="G170" s="11"/>
      <c r="H170" s="11"/>
      <c r="I170" s="48"/>
      <c r="J170" s="33"/>
      <c r="K170" s="33"/>
    </row>
    <row r="171" spans="1:13" ht="23.25" customHeight="1" x14ac:dyDescent="0.25">
      <c r="A171" s="31"/>
      <c r="B171" s="11">
        <v>2027</v>
      </c>
      <c r="C171" s="12">
        <v>2</v>
      </c>
      <c r="D171" s="12">
        <v>2</v>
      </c>
      <c r="E171" s="11"/>
      <c r="F171" s="11"/>
      <c r="G171" s="11"/>
      <c r="H171" s="11"/>
      <c r="I171" s="48"/>
      <c r="J171" s="33"/>
      <c r="K171" s="33"/>
    </row>
    <row r="172" spans="1:13" ht="23.25" customHeight="1" x14ac:dyDescent="0.25">
      <c r="A172" s="31"/>
      <c r="B172" s="11" t="s">
        <v>16</v>
      </c>
      <c r="C172" s="12">
        <f>SUM(C169:C171)</f>
        <v>335.7</v>
      </c>
      <c r="D172" s="12">
        <f>SUM(D169:D171)</f>
        <v>335.7</v>
      </c>
      <c r="E172" s="11"/>
      <c r="F172" s="11"/>
      <c r="G172" s="11"/>
      <c r="H172" s="11"/>
      <c r="I172" s="48"/>
      <c r="J172" s="33"/>
      <c r="K172" s="33"/>
    </row>
    <row r="173" spans="1:13" ht="20.25" customHeight="1" x14ac:dyDescent="0.25">
      <c r="A173" s="31" t="s">
        <v>58</v>
      </c>
      <c r="B173" s="11">
        <v>2025</v>
      </c>
      <c r="C173" s="12">
        <v>186.3</v>
      </c>
      <c r="D173" s="12">
        <v>186.3</v>
      </c>
      <c r="E173" s="11"/>
      <c r="F173" s="11"/>
      <c r="G173" s="11"/>
      <c r="H173" s="11"/>
      <c r="I173" s="48"/>
      <c r="J173" s="33"/>
      <c r="K173" s="33"/>
    </row>
    <row r="174" spans="1:13" ht="20.25" customHeight="1" x14ac:dyDescent="0.25">
      <c r="A174" s="31"/>
      <c r="B174" s="11">
        <v>2026</v>
      </c>
      <c r="C174" s="12">
        <v>96.3</v>
      </c>
      <c r="D174" s="12">
        <v>96.3</v>
      </c>
      <c r="E174" s="11"/>
      <c r="F174" s="11"/>
      <c r="G174" s="11"/>
      <c r="H174" s="11"/>
      <c r="I174" s="48"/>
      <c r="J174" s="33"/>
      <c r="K174" s="33"/>
    </row>
    <row r="175" spans="1:13" ht="20.25" customHeight="1" x14ac:dyDescent="0.25">
      <c r="A175" s="31"/>
      <c r="B175" s="11">
        <v>2027</v>
      </c>
      <c r="C175" s="12">
        <v>96.3</v>
      </c>
      <c r="D175" s="12">
        <v>96.3</v>
      </c>
      <c r="E175" s="11"/>
      <c r="F175" s="11"/>
      <c r="G175" s="11"/>
      <c r="H175" s="11"/>
      <c r="I175" s="48"/>
      <c r="J175" s="33"/>
      <c r="K175" s="33"/>
    </row>
    <row r="176" spans="1:13" ht="20.25" customHeight="1" x14ac:dyDescent="0.25">
      <c r="A176" s="31"/>
      <c r="B176" s="11" t="s">
        <v>16</v>
      </c>
      <c r="C176" s="12">
        <f>SUM(C173:C175)</f>
        <v>378.90000000000003</v>
      </c>
      <c r="D176" s="12">
        <f>SUM(D173:D175)</f>
        <v>378.90000000000003</v>
      </c>
      <c r="E176" s="11"/>
      <c r="F176" s="11"/>
      <c r="G176" s="11"/>
      <c r="H176" s="11"/>
      <c r="I176" s="48"/>
      <c r="J176" s="33"/>
      <c r="K176" s="33"/>
    </row>
    <row r="177" spans="1:13" ht="20.25" customHeight="1" x14ac:dyDescent="0.25">
      <c r="A177" s="31" t="s">
        <v>59</v>
      </c>
      <c r="B177" s="11">
        <v>2025</v>
      </c>
      <c r="C177" s="12">
        <v>2.31</v>
      </c>
      <c r="D177" s="12">
        <v>2.31</v>
      </c>
      <c r="E177" s="11"/>
      <c r="F177" s="11"/>
      <c r="G177" s="11"/>
      <c r="H177" s="11"/>
      <c r="I177" s="48"/>
      <c r="J177" s="33"/>
      <c r="K177" s="33"/>
    </row>
    <row r="178" spans="1:13" ht="20.25" customHeight="1" x14ac:dyDescent="0.25">
      <c r="A178" s="31"/>
      <c r="B178" s="11">
        <v>2026</v>
      </c>
      <c r="C178" s="12">
        <v>2.31</v>
      </c>
      <c r="D178" s="12">
        <v>2.31</v>
      </c>
      <c r="E178" s="11"/>
      <c r="F178" s="11"/>
      <c r="G178" s="11"/>
      <c r="H178" s="11"/>
      <c r="I178" s="48"/>
      <c r="J178" s="33"/>
      <c r="K178" s="33"/>
    </row>
    <row r="179" spans="1:13" ht="20.25" customHeight="1" x14ac:dyDescent="0.25">
      <c r="A179" s="31"/>
      <c r="B179" s="11">
        <v>2027</v>
      </c>
      <c r="C179" s="12">
        <v>2.31</v>
      </c>
      <c r="D179" s="12">
        <v>2.31</v>
      </c>
      <c r="E179" s="11"/>
      <c r="F179" s="11"/>
      <c r="G179" s="11"/>
      <c r="H179" s="11"/>
      <c r="I179" s="48"/>
      <c r="J179" s="33"/>
      <c r="K179" s="33"/>
    </row>
    <row r="180" spans="1:13" ht="20.25" customHeight="1" x14ac:dyDescent="0.25">
      <c r="A180" s="31"/>
      <c r="B180" s="11" t="s">
        <v>16</v>
      </c>
      <c r="C180" s="12">
        <f>SUM(C177:C179)</f>
        <v>6.93</v>
      </c>
      <c r="D180" s="12">
        <f>SUM(D177:D179)</f>
        <v>6.93</v>
      </c>
      <c r="E180" s="11"/>
      <c r="F180" s="11"/>
      <c r="G180" s="11"/>
      <c r="H180" s="11"/>
      <c r="I180" s="48"/>
      <c r="J180" s="33"/>
      <c r="K180" s="33"/>
    </row>
    <row r="181" spans="1:13" ht="19.5" customHeight="1" x14ac:dyDescent="0.25">
      <c r="A181" s="31" t="s">
        <v>60</v>
      </c>
      <c r="B181" s="11">
        <v>2025</v>
      </c>
      <c r="C181" s="12">
        <v>1</v>
      </c>
      <c r="D181" s="12">
        <v>1</v>
      </c>
      <c r="E181" s="11"/>
      <c r="F181" s="11"/>
      <c r="G181" s="11"/>
      <c r="H181" s="11"/>
      <c r="I181" s="48"/>
      <c r="J181" s="33"/>
      <c r="K181" s="33"/>
    </row>
    <row r="182" spans="1:13" ht="19.5" customHeight="1" x14ac:dyDescent="0.25">
      <c r="A182" s="31"/>
      <c r="B182" s="11">
        <v>2026</v>
      </c>
      <c r="C182" s="12">
        <v>1</v>
      </c>
      <c r="D182" s="12">
        <v>1</v>
      </c>
      <c r="E182" s="11"/>
      <c r="F182" s="11"/>
      <c r="G182" s="11"/>
      <c r="H182" s="11"/>
      <c r="I182" s="48"/>
      <c r="J182" s="33"/>
      <c r="K182" s="33"/>
    </row>
    <row r="183" spans="1:13" ht="19.5" customHeight="1" x14ac:dyDescent="0.25">
      <c r="A183" s="31"/>
      <c r="B183" s="11">
        <v>2027</v>
      </c>
      <c r="C183" s="12">
        <v>1</v>
      </c>
      <c r="D183" s="12">
        <v>1</v>
      </c>
      <c r="E183" s="11"/>
      <c r="F183" s="11"/>
      <c r="G183" s="11"/>
      <c r="H183" s="11"/>
      <c r="I183" s="48"/>
      <c r="J183" s="33"/>
      <c r="K183" s="33"/>
    </row>
    <row r="184" spans="1:13" ht="19.5" customHeight="1" x14ac:dyDescent="0.25">
      <c r="A184" s="31"/>
      <c r="B184" s="11" t="s">
        <v>16</v>
      </c>
      <c r="C184" s="12">
        <f>SUM(C181:C183)</f>
        <v>3</v>
      </c>
      <c r="D184" s="12">
        <f>SUM(D181:D183)</f>
        <v>3</v>
      </c>
      <c r="E184" s="11"/>
      <c r="F184" s="11"/>
      <c r="G184" s="11"/>
      <c r="H184" s="11"/>
      <c r="I184" s="49"/>
      <c r="J184" s="34"/>
      <c r="K184" s="34"/>
      <c r="L184" s="17">
        <f>C172+C176+C180+C184</f>
        <v>724.53</v>
      </c>
      <c r="M184" s="17">
        <f>L184-C168</f>
        <v>0</v>
      </c>
    </row>
  </sheetData>
  <mergeCells count="97">
    <mergeCell ref="A5:K5"/>
    <mergeCell ref="A6:K6"/>
    <mergeCell ref="A8:K8"/>
    <mergeCell ref="A181:A184"/>
    <mergeCell ref="A10:A12"/>
    <mergeCell ref="K10:K12"/>
    <mergeCell ref="I20:I27"/>
    <mergeCell ref="J20:J27"/>
    <mergeCell ref="K20:K27"/>
    <mergeCell ref="I28:I35"/>
    <mergeCell ref="J28:J35"/>
    <mergeCell ref="A173:A176"/>
    <mergeCell ref="A177:A180"/>
    <mergeCell ref="I165:I184"/>
    <mergeCell ref="J165:J184"/>
    <mergeCell ref="K165:K184"/>
    <mergeCell ref="A165:A168"/>
    <mergeCell ref="A169:A172"/>
    <mergeCell ref="A157:A160"/>
    <mergeCell ref="A161:A164"/>
    <mergeCell ref="I141:I164"/>
    <mergeCell ref="J141:J164"/>
    <mergeCell ref="A149:A152"/>
    <mergeCell ref="A153:A156"/>
    <mergeCell ref="K141:K164"/>
    <mergeCell ref="A141:A144"/>
    <mergeCell ref="A145:A148"/>
    <mergeCell ref="K125:K140"/>
    <mergeCell ref="A117:A120"/>
    <mergeCell ref="I117:I120"/>
    <mergeCell ref="A121:A124"/>
    <mergeCell ref="I121:I124"/>
    <mergeCell ref="J113:J124"/>
    <mergeCell ref="K113:K124"/>
    <mergeCell ref="A133:A136"/>
    <mergeCell ref="A137:A140"/>
    <mergeCell ref="I125:I140"/>
    <mergeCell ref="J125:J140"/>
    <mergeCell ref="A125:A128"/>
    <mergeCell ref="A129:A132"/>
    <mergeCell ref="A113:A116"/>
    <mergeCell ref="I113:I116"/>
    <mergeCell ref="A89:A92"/>
    <mergeCell ref="A93:A96"/>
    <mergeCell ref="I77:I92"/>
    <mergeCell ref="J77:J92"/>
    <mergeCell ref="K77:K92"/>
    <mergeCell ref="A81:A84"/>
    <mergeCell ref="A85:A88"/>
    <mergeCell ref="I93:I112"/>
    <mergeCell ref="A97:A100"/>
    <mergeCell ref="A101:A104"/>
    <mergeCell ref="J93:J112"/>
    <mergeCell ref="K93:K112"/>
    <mergeCell ref="A105:A108"/>
    <mergeCell ref="A109:A112"/>
    <mergeCell ref="A73:A76"/>
    <mergeCell ref="A77:A80"/>
    <mergeCell ref="I69:I76"/>
    <mergeCell ref="J69:J76"/>
    <mergeCell ref="K69:K76"/>
    <mergeCell ref="A69:A72"/>
    <mergeCell ref="A52:K52"/>
    <mergeCell ref="A53:A56"/>
    <mergeCell ref="I36:I43"/>
    <mergeCell ref="J36:J43"/>
    <mergeCell ref="I53:I68"/>
    <mergeCell ref="J53:J68"/>
    <mergeCell ref="A57:A60"/>
    <mergeCell ref="A61:A64"/>
    <mergeCell ref="K53:K68"/>
    <mergeCell ref="A65:A68"/>
    <mergeCell ref="A44:A47"/>
    <mergeCell ref="I44:I51"/>
    <mergeCell ref="J44:J51"/>
    <mergeCell ref="K44:K51"/>
    <mergeCell ref="A48:A51"/>
    <mergeCell ref="A32:A35"/>
    <mergeCell ref="A36:A39"/>
    <mergeCell ref="K28:K35"/>
    <mergeCell ref="K36:K43"/>
    <mergeCell ref="A24:A27"/>
    <mergeCell ref="A28:A31"/>
    <mergeCell ref="A40:A43"/>
    <mergeCell ref="A7:K7"/>
    <mergeCell ref="A20:A23"/>
    <mergeCell ref="B10:B12"/>
    <mergeCell ref="C10:H10"/>
    <mergeCell ref="I10:I12"/>
    <mergeCell ref="J10:J12"/>
    <mergeCell ref="C11:C12"/>
    <mergeCell ref="D11:H11"/>
    <mergeCell ref="A14:K14"/>
    <mergeCell ref="A15:A17"/>
    <mergeCell ref="J15:J17"/>
    <mergeCell ref="K15:K17"/>
    <mergeCell ref="A19:K19"/>
  </mergeCells>
  <pageMargins left="0.11811023622047245" right="0.11811023622047245" top="0.35433070866141736" bottom="0.35433070866141736" header="0.31496062992125984" footer="0.31496062992125984"/>
  <pageSetup paperSize="9" scale="82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2024-12-06T07:54:55Z</dcterms:modified>
</cp:coreProperties>
</file>