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6" sheetId="1" r:id="rId1"/>
  </sheets>
  <definedNames/>
  <calcPr fullCalcOnLoad="1" refMode="R1C1"/>
</workbook>
</file>

<file path=xl/sharedStrings.xml><?xml version="1.0" encoding="utf-8"?>
<sst xmlns="http://schemas.openxmlformats.org/spreadsheetml/2006/main" count="473" uniqueCount="148">
  <si>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</si>
  <si>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</si>
  <si>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</si>
  <si>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</si>
  <si>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</si>
  <si>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</si>
  <si>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</si>
  <si>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</si>
  <si>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</si>
  <si>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</si>
  <si>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</si>
  <si>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</si>
  <si>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</si>
  <si>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</si>
  <si>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</si>
  <si>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</si>
  <si>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</si>
  <si>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</si>
  <si>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</si>
  <si>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</si>
  <si>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</si>
  <si>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</si>
  <si>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</si>
  <si>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</si>
  <si>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</si>
  <si>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</si>
  <si>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</si>
  <si>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</si>
  <si>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</si>
  <si>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</si>
  <si>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</si>
  <si>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</si>
  <si>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</si>
  <si>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</si>
  <si>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</si>
  <si>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</si>
  <si>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</si>
  <si>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</si>
  <si>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</si>
  <si>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</si>
  <si>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</si>
  <si>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</si>
  <si>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</si>
  <si>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</si>
  <si>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Резервные фонды</t>
  </si>
  <si>
    <t>Резервные средства</t>
  </si>
  <si>
    <t>0111</t>
  </si>
  <si>
    <t>0203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</si>
  <si>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</si>
  <si>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</si>
  <si>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</si>
  <si>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</si>
  <si>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</si>
  <si>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</si>
  <si>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</si>
  <si>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</si>
  <si>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</si>
  <si>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99 9 0083</t>
  </si>
  <si>
    <t>99 9 0101</t>
  </si>
  <si>
    <t>99 9 0104</t>
  </si>
  <si>
    <t>99 9 5118</t>
  </si>
  <si>
    <t>сумма</t>
  </si>
  <si>
    <t>Культура ( библиотеки)</t>
  </si>
  <si>
    <t>Культура (дома культуры)</t>
  </si>
  <si>
    <t>Культура (библиотеки)</t>
  </si>
  <si>
    <t>Содержание и обслуживание объектов имущества казны муниципального образования в рамках непрограмных расходов органов местного самоуправления</t>
  </si>
  <si>
    <t xml:space="preserve">Организация  и проведение  торжественных и праздничных мероприятий в  рамках непрограммных расходов органов  местного самоуправления </t>
  </si>
  <si>
    <t xml:space="preserve">Организация освещения в печатных и электронных средствах массовой информации, в сети Интернет деятельности органов местного самоуправления в рамках непрограммных расходов органов  местного самоуправления </t>
  </si>
  <si>
    <t xml:space="preserve">Расходы на профессиональную переподготовку и повышение квалификации муниципальных служащих  в рамках непрограммных расходов органов  местного самоуправления </t>
  </si>
  <si>
    <t>1001</t>
  </si>
  <si>
    <t>Доплаты к пенсиям муниципальных служащих в рамках непрограмных расходов органов местного самоуправления</t>
  </si>
  <si>
    <t>Пенсионное обеспечение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</si>
  <si>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</si>
  <si>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Подпрограмма "Развитие автомобильных дорог в Скребловском сельском поселении Лужского муниципального района"</t>
  </si>
  <si>
    <t>Подпрограмма "Безопасность Скребловского сельского поселения Лужского муниципального района"</t>
  </si>
  <si>
    <t>Обеспечение мобилизационной и вневойсковой подготовки</t>
  </si>
  <si>
    <t>22 0 0000</t>
  </si>
  <si>
    <t>22 1 0000</t>
  </si>
  <si>
    <t>22 1 0020</t>
  </si>
  <si>
    <t>22 1 0021</t>
  </si>
  <si>
    <t>22 1 0172</t>
  </si>
  <si>
    <t>22 2 0000</t>
  </si>
  <si>
    <t>22 2 0158</t>
  </si>
  <si>
    <t>22 2 0156</t>
  </si>
  <si>
    <t>22 2 0160</t>
  </si>
  <si>
    <t>22 2 0162</t>
  </si>
  <si>
    <t>22 3 0000</t>
  </si>
  <si>
    <t>22 3 0115</t>
  </si>
  <si>
    <t>22 3 0165</t>
  </si>
  <si>
    <t>22 3 0514</t>
  </si>
  <si>
    <t>22 4 0000</t>
  </si>
  <si>
    <t>22 4 0117</t>
  </si>
  <si>
    <t>22 4 0118</t>
  </si>
  <si>
    <t>22 4 0120</t>
  </si>
  <si>
    <t>22 4 0122</t>
  </si>
  <si>
    <t>99 9 0103</t>
  </si>
  <si>
    <t>99 9 0109</t>
  </si>
  <si>
    <t>99 9 0107</t>
  </si>
  <si>
    <t>99 9 0178</t>
  </si>
  <si>
    <t>99 9 0102</t>
  </si>
  <si>
    <t xml:space="preserve">Исполнение судебных актов, вступивших в законную силу, по искам к муниципальному образованиюв рамках непрограммных расходов органов местного самоуправления </t>
  </si>
  <si>
    <t>99 9 0105</t>
  </si>
  <si>
    <t>99 9 0106</t>
  </si>
  <si>
    <t>99 9 0030</t>
  </si>
  <si>
    <t xml:space="preserve"> 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населения.</t>
  </si>
  <si>
    <t>99 9 0084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</si>
  <si>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</si>
  <si>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</si>
  <si>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99 9 0085</t>
  </si>
  <si>
    <t>Иные межбюджетные трансферты на осуществление части полномочий по осуществлению внешнего муниципального финансового   контроля в рамках непрограммных расходов органов местного самоуправления</t>
  </si>
  <si>
    <t>0501</t>
  </si>
  <si>
    <t>22 2 0025</t>
  </si>
  <si>
    <t>Софинансирование работ по капитальному и текущему ремонту элементов МКД в рамках подпрограммы " 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</si>
  <si>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Другие вопросы в области физической культуры и спорта</t>
  </si>
  <si>
    <t>Жилищное хозяйство</t>
  </si>
  <si>
    <t>22 3 0116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</si>
  <si>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Скребловского сельского поселения Лужского муниципального района Ленинградской области на 2015 год</t>
  </si>
  <si>
    <t xml:space="preserve"> Муниципальная программа Скребловского сельского поселения   "Устойчивое развитие территории Скребловского сельского поселения на период 2015-2017 годов"</t>
  </si>
  <si>
    <t>Подпрограмма "Сохранение и развитие  культуры, физической культуры и спорта в Скребловском сельском поселении  на 2015-2017 годы "</t>
  </si>
  <si>
    <t>Содержание муниципальных казенных учреждений культуры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программы"Устойчивое развитие территории Скребловского сельского поселения на период 2015-2017 годов"</t>
  </si>
  <si>
    <t>Содержание муниципальных казенных библиотек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</t>
  </si>
  <si>
    <t>Организация и проведение культурно-массовых мероприятий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годов".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</si>
  <si>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""Сохранение и развитие  культуры, физической культуры и спорта в Скребловском сельском поселении  на 2015-2017годы " муниципальной программы "Устойчивое развитие территории Скребловского сельского поселения на период 2015-2017 годов".</t>
  </si>
  <si>
    <t>Мероприятия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</si>
  <si>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</si>
  <si>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</si>
  <si>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Обслуживание и содержание  автомобильных дорог местного значения в рамках подпрограммы "Развитие автомобильных дорог вСкребловском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</si>
  <si>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</si>
  <si>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территорииСкребловского сельского поселения на период 2015-2017 годов".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</si>
  <si>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</si>
  <si>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Осуществление мероприятий по обеспечению безопасности людей на водных объектах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</si>
  <si>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Создание резерва имущества гражданской обороны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</si>
  <si>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Укрепление  пожарной безопасности на территории поселений 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</si>
  <si>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Проведение инвентаризации и оформление технических и кадастровых паспортов дорог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</si>
  <si>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Прочие мероприятия по благоустройству поселений в рамках подпрогра-ммы "Обеспечение устойчивого функционирования жилищно-коммуналь-ного хозяйства в Скребловском сельском поселении Лужского муници-пального района" муниципальной программы "Устойчивое развитие тер-ритории Скребловского сельского поселения на период 2015-2017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</si>
  <si>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</si>
  <si>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000</t>
  </si>
  <si>
    <t>0000</t>
  </si>
  <si>
    <t>22 2 0073</t>
  </si>
  <si>
    <t>22 2 7078</t>
  </si>
  <si>
    <t>Иные межбюджетные трансферты бюджетам поселений из бюджета Лужского муниципального района на поддержку ЖКХ,развитие общественной и транспортной инфрастуктуры поселений в рамках подпрогаммы 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</t>
  </si>
  <si>
    <t>Проектирование инженерной и транспортной инфрастуктуры на земельных участках, предоставленных членам многодетных семей, молодым специалистам , членам молодых семей 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</t>
  </si>
  <si>
    <t>852</t>
  </si>
  <si>
    <t>Уплата прочих налогов, сборов и иных платежей</t>
  </si>
  <si>
    <t>99 9 0231</t>
  </si>
  <si>
    <t>Взносы на  капитальный ремонт общего имущества в  многоквартирных домах в части муниципальной собственности   в рамках непрограммных расходов органов местного самоуправления</t>
  </si>
  <si>
    <t xml:space="preserve">  Приложение № 5
 к решению Совета депутатов                                                Скребловского сельского поселения                                                                                                    Лужского муниципального района от 26.03.2015г.№ 32                                                                                              Приложение № 6                                                                                                                                                                                   к решению Совета депутатов                                              Скребловского сельского поселения                                                                                     Лужского муниципального района      от 23.12.2014 г.№ 22                                                                                                         ( в новой редакции)                        
</t>
  </si>
  <si>
    <t>22 1 0512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</si>
</sst>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33" borderId="13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/>
    </xf>
    <xf numFmtId="165" fontId="0" fillId="33" borderId="13" xfId="0" applyNumberFormat="1" applyFont="1" applyFill="1" applyBorder="1" applyAlignment="1">
      <alignment/>
    </xf>
    <xf numFmtId="165" fontId="3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5" xfId="52" applyNumberFormat="1" applyFont="1" applyBorder="1" applyAlignment="1">
      <alignment horizontal="center" wrapText="1"/>
      <protection/>
    </xf>
    <xf numFmtId="0" fontId="10" fillId="34" borderId="18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0" borderId="19" xfId="52" applyNumberFormat="1" applyFont="1" applyBorder="1" applyAlignment="1">
      <alignment horizontal="center" wrapText="1"/>
      <protection/>
    </xf>
    <xf numFmtId="0" fontId="5" fillId="0" borderId="15" xfId="52" applyNumberFormat="1" applyFont="1" applyBorder="1" applyAlignment="1">
      <alignment horizontal="center" wrapText="1"/>
      <protection/>
    </xf>
    <xf numFmtId="0" fontId="5" fillId="34" borderId="20" xfId="52" applyNumberFormat="1" applyFont="1" applyFill="1" applyBorder="1" applyAlignment="1">
      <alignment horizontal="center" vertical="top" wrapText="1"/>
      <protection/>
    </xf>
    <xf numFmtId="0" fontId="0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5" fontId="3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/>
    </xf>
    <xf numFmtId="49" fontId="0" fillId="35" borderId="13" xfId="0" applyNumberFormat="1" applyFill="1" applyBorder="1" applyAlignment="1">
      <alignment/>
    </xf>
    <xf numFmtId="49" fontId="0" fillId="35" borderId="13" xfId="0" applyNumberFormat="1" applyFill="1" applyBorder="1" applyAlignment="1">
      <alignment horizontal="center"/>
    </xf>
    <xf numFmtId="0" fontId="0" fillId="0" borderId="0" xfId="0" applyFont="1" applyAlignment="1">
      <alignment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vertical="top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165" fontId="2" fillId="0" borderId="28" xfId="0" applyNumberFormat="1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/>
    </xf>
    <xf numFmtId="165" fontId="0" fillId="0" borderId="13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vertical="top"/>
    </xf>
    <xf numFmtId="0" fontId="3" fillId="0" borderId="30" xfId="0" applyFon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165" fontId="0" fillId="0" borderId="11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vertical="top"/>
    </xf>
    <xf numFmtId="0" fontId="0" fillId="0" borderId="15" xfId="0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165" fontId="2" fillId="0" borderId="14" xfId="0" applyNumberFormat="1" applyFont="1" applyBorder="1" applyAlignment="1">
      <alignment/>
    </xf>
    <xf numFmtId="165" fontId="2" fillId="0" borderId="31" xfId="0" applyNumberFormat="1" applyFont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164" fontId="4" fillId="0" borderId="15" xfId="52" applyNumberFormat="1" applyFont="1" applyFill="1" applyBorder="1" applyAlignment="1">
      <alignment horizontal="justify" vertical="center" wrapText="1"/>
      <protection/>
    </xf>
    <xf numFmtId="164" fontId="4" fillId="0" borderId="15" xfId="52" applyNumberFormat="1" applyFont="1" applyBorder="1" applyAlignment="1">
      <alignment horizontal="justify" vertical="center" wrapText="1"/>
      <protection/>
    </xf>
    <xf numFmtId="0" fontId="0" fillId="0" borderId="15" xfId="0" applyFont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2" fontId="11" fillId="0" borderId="15" xfId="0" applyNumberFormat="1" applyFont="1" applyBorder="1" applyAlignment="1">
      <alignment horizontal="left" vertical="center" wrapText="1"/>
    </xf>
    <xf numFmtId="49" fontId="5" fillId="0" borderId="16" xfId="52" applyNumberFormat="1" applyFont="1" applyBorder="1" applyAlignment="1">
      <alignment horizontal="justify" vertical="center" wrapText="1"/>
      <protection/>
    </xf>
    <xf numFmtId="49" fontId="5" fillId="0" borderId="32" xfId="52" applyNumberFormat="1" applyFont="1" applyBorder="1" applyAlignment="1">
      <alignment horizontal="justify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32" xfId="0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9" fontId="11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0" fillId="0" borderId="39" xfId="0" applyFont="1" applyBorder="1" applyAlignment="1">
      <alignment vertical="top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0" fillId="0" borderId="42" xfId="0" applyNumberFormat="1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49" fontId="5" fillId="34" borderId="43" xfId="52" applyNumberFormat="1" applyFont="1" applyFill="1" applyBorder="1" applyAlignment="1">
      <alignment vertical="center" wrapText="1"/>
      <protection/>
    </xf>
    <xf numFmtId="49" fontId="5" fillId="34" borderId="18" xfId="52" applyNumberFormat="1" applyFont="1" applyFill="1" applyBorder="1" applyAlignment="1">
      <alignment vertical="center" wrapText="1"/>
      <protection/>
    </xf>
    <xf numFmtId="49" fontId="5" fillId="35" borderId="16" xfId="52" applyNumberFormat="1" applyFont="1" applyFill="1" applyBorder="1" applyAlignment="1">
      <alignment horizontal="justify" vertical="center" wrapText="1"/>
      <protection/>
    </xf>
    <xf numFmtId="49" fontId="5" fillId="35" borderId="32" xfId="52" applyNumberFormat="1" applyFont="1" applyFill="1" applyBorder="1" applyAlignment="1">
      <alignment horizontal="justify" vertical="center" wrapText="1"/>
      <protection/>
    </xf>
    <xf numFmtId="49" fontId="5" fillId="0" borderId="15" xfId="52" applyNumberFormat="1" applyFont="1" applyBorder="1" applyAlignment="1">
      <alignment horizontal="justify" vertical="center" wrapText="1"/>
      <protection/>
    </xf>
    <xf numFmtId="2" fontId="4" fillId="0" borderId="15" xfId="52" applyNumberFormat="1" applyFont="1" applyBorder="1" applyAlignment="1">
      <alignment horizontal="justify" vertical="center" wrapText="1"/>
      <protection/>
    </xf>
    <xf numFmtId="49" fontId="5" fillId="0" borderId="19" xfId="52" applyNumberFormat="1" applyFont="1" applyBorder="1" applyAlignment="1">
      <alignment horizontal="justify" vertical="center" wrapText="1"/>
      <protection/>
    </xf>
    <xf numFmtId="49" fontId="8" fillId="35" borderId="43" xfId="52" applyNumberFormat="1" applyFont="1" applyFill="1" applyBorder="1" applyAlignment="1">
      <alignment horizontal="justify" vertical="center" wrapText="1"/>
      <protection/>
    </xf>
    <xf numFmtId="49" fontId="8" fillId="35" borderId="18" xfId="52" applyNumberFormat="1" applyFont="1" applyFill="1" applyBorder="1" applyAlignment="1">
      <alignment horizontal="justify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32" xfId="52" applyNumberFormat="1" applyFont="1" applyBorder="1" applyAlignment="1">
      <alignment horizontal="left" vertical="center" wrapText="1"/>
      <protection/>
    </xf>
    <xf numFmtId="164" fontId="4" fillId="0" borderId="44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50"/>
  <sheetViews>
    <sheetView tabSelected="1" zoomScalePageLayoutView="0" workbookViewId="0" topLeftCell="A41">
      <selection activeCell="B2" sqref="B2:M48"/>
    </sheetView>
  </sheetViews>
  <sheetFormatPr defaultColWidth="9.140625" defaultRowHeight="12.75"/>
  <cols>
    <col min="1" max="1" width="6.140625" style="0" customWidth="1"/>
    <col min="2" max="7" width="9.140625" style="1" customWidth="1"/>
    <col min="8" max="8" width="10.00390625" style="1" customWidth="1"/>
    <col min="9" max="9" width="11.140625" style="1" customWidth="1"/>
    <col min="10" max="11" width="7.140625" style="1" customWidth="1"/>
    <col min="12" max="12" width="9.8515625" style="1" hidden="1" customWidth="1"/>
    <col min="13" max="13" width="11.421875" style="1" customWidth="1"/>
    <col min="14" max="252" width="9.140625" style="1" customWidth="1"/>
  </cols>
  <sheetData>
    <row r="1" ht="18" customHeight="1"/>
    <row r="2" spans="2:26" ht="104.25" customHeight="1">
      <c r="B2" s="48"/>
      <c r="C2" s="48"/>
      <c r="D2" s="76"/>
      <c r="E2" s="76"/>
      <c r="F2" s="76"/>
      <c r="G2" s="76"/>
      <c r="H2" s="80" t="s">
        <v>146</v>
      </c>
      <c r="I2" s="80"/>
      <c r="J2" s="80"/>
      <c r="K2" s="80"/>
      <c r="L2" s="80"/>
      <c r="M2" s="80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13" ht="15.75" customHeight="1">
      <c r="B3" s="107" t="s">
        <v>23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8"/>
    </row>
    <row r="4" spans="2:13" ht="60" customHeight="1" thickBot="1">
      <c r="B4" s="114" t="s">
        <v>116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2:13" ht="22.5" customHeight="1">
      <c r="B5" s="108" t="s">
        <v>17</v>
      </c>
      <c r="C5" s="109"/>
      <c r="D5" s="109"/>
      <c r="E5" s="109"/>
      <c r="F5" s="109"/>
      <c r="G5" s="109"/>
      <c r="H5" s="109"/>
      <c r="I5" s="49" t="s">
        <v>18</v>
      </c>
      <c r="J5" s="50" t="s">
        <v>19</v>
      </c>
      <c r="K5" s="50" t="s">
        <v>20</v>
      </c>
      <c r="L5" s="51" t="s">
        <v>21</v>
      </c>
      <c r="M5" s="52" t="s">
        <v>61</v>
      </c>
    </row>
    <row r="6" spans="2:13" ht="13.5" thickBot="1">
      <c r="B6" s="112">
        <v>1</v>
      </c>
      <c r="C6" s="113"/>
      <c r="D6" s="113"/>
      <c r="E6" s="113"/>
      <c r="F6" s="113"/>
      <c r="G6" s="113"/>
      <c r="H6" s="113"/>
      <c r="I6" s="53">
        <v>2</v>
      </c>
      <c r="J6" s="54">
        <v>3</v>
      </c>
      <c r="K6" s="54">
        <v>4</v>
      </c>
      <c r="L6" s="54">
        <v>5</v>
      </c>
      <c r="M6" s="55"/>
    </row>
    <row r="7" spans="2:13" ht="21" customHeight="1" thickBot="1">
      <c r="B7" s="110" t="s">
        <v>22</v>
      </c>
      <c r="C7" s="111"/>
      <c r="D7" s="111"/>
      <c r="E7" s="111"/>
      <c r="F7" s="111"/>
      <c r="G7" s="111"/>
      <c r="H7" s="111"/>
      <c r="I7" s="56"/>
      <c r="J7" s="57"/>
      <c r="K7" s="57"/>
      <c r="L7" s="58" t="e">
        <f>L8+L81+L94</f>
        <v>#REF!</v>
      </c>
      <c r="M7" s="78">
        <f>M8+M81+M94</f>
        <v>16907.7</v>
      </c>
    </row>
    <row r="8" spans="2:16" ht="42.75" customHeight="1" thickBot="1">
      <c r="B8" s="117" t="s">
        <v>117</v>
      </c>
      <c r="C8" s="118"/>
      <c r="D8" s="118"/>
      <c r="E8" s="118"/>
      <c r="F8" s="118"/>
      <c r="G8" s="118"/>
      <c r="H8" s="118"/>
      <c r="I8" s="59" t="s">
        <v>76</v>
      </c>
      <c r="J8" s="60" t="s">
        <v>136</v>
      </c>
      <c r="K8" s="60" t="s">
        <v>137</v>
      </c>
      <c r="L8" s="61" t="e">
        <f>L9+L33+L55+L68</f>
        <v>#REF!</v>
      </c>
      <c r="M8" s="62">
        <f>M9+M33+M55+M68</f>
        <v>9464.7</v>
      </c>
      <c r="P8" s="39"/>
    </row>
    <row r="9" spans="2:15" ht="41.25" customHeight="1">
      <c r="B9" s="115" t="s">
        <v>118</v>
      </c>
      <c r="C9" s="116"/>
      <c r="D9" s="116"/>
      <c r="E9" s="116"/>
      <c r="F9" s="116"/>
      <c r="G9" s="116"/>
      <c r="H9" s="116"/>
      <c r="I9" s="63" t="s">
        <v>77</v>
      </c>
      <c r="J9" s="64" t="s">
        <v>136</v>
      </c>
      <c r="K9" s="64" t="s">
        <v>137</v>
      </c>
      <c r="L9" s="65" t="e">
        <f>L10+L19+L27+L30+#REF!+#REF!+L24</f>
        <v>#REF!</v>
      </c>
      <c r="M9" s="66">
        <f>M10+M19+M27+M30+M24</f>
        <v>3943.5</v>
      </c>
      <c r="O9" s="40">
        <f>M9</f>
        <v>3943.5</v>
      </c>
    </row>
    <row r="10" spans="2:13" ht="77.25" customHeight="1">
      <c r="B10" s="106" t="s">
        <v>119</v>
      </c>
      <c r="C10" s="106"/>
      <c r="D10" s="106"/>
      <c r="E10" s="106"/>
      <c r="F10" s="106"/>
      <c r="G10" s="106"/>
      <c r="H10" s="106"/>
      <c r="I10" s="67" t="s">
        <v>78</v>
      </c>
      <c r="J10" s="68" t="s">
        <v>136</v>
      </c>
      <c r="K10" s="68" t="s">
        <v>137</v>
      </c>
      <c r="L10" s="69" t="e">
        <f>L11+L13+#REF!+L15+#REF!</f>
        <v>#REF!</v>
      </c>
      <c r="M10" s="70">
        <f>M11+M13+M15+M17</f>
        <v>2563.6</v>
      </c>
    </row>
    <row r="11" spans="2:13" ht="27.75" customHeight="1">
      <c r="B11" s="104" t="s">
        <v>24</v>
      </c>
      <c r="C11" s="104"/>
      <c r="D11" s="104"/>
      <c r="E11" s="104"/>
      <c r="F11" s="104"/>
      <c r="G11" s="104"/>
      <c r="H11" s="104"/>
      <c r="I11" s="71" t="s">
        <v>78</v>
      </c>
      <c r="J11" s="72">
        <v>111</v>
      </c>
      <c r="K11" s="68" t="s">
        <v>137</v>
      </c>
      <c r="L11" s="69">
        <f>L12</f>
        <v>1084</v>
      </c>
      <c r="M11" s="70">
        <f>M12</f>
        <v>1127.6</v>
      </c>
    </row>
    <row r="12" spans="2:13" ht="19.5" customHeight="1">
      <c r="B12" s="104" t="s">
        <v>63</v>
      </c>
      <c r="C12" s="104"/>
      <c r="D12" s="104"/>
      <c r="E12" s="104"/>
      <c r="F12" s="104"/>
      <c r="G12" s="104"/>
      <c r="H12" s="104"/>
      <c r="I12" s="71" t="s">
        <v>78</v>
      </c>
      <c r="J12" s="72">
        <v>111</v>
      </c>
      <c r="K12" s="68" t="s">
        <v>25</v>
      </c>
      <c r="L12" s="69">
        <v>1084</v>
      </c>
      <c r="M12" s="70">
        <v>1127.6</v>
      </c>
    </row>
    <row r="13" spans="2:13" ht="27.75" customHeight="1">
      <c r="B13" s="104" t="s">
        <v>52</v>
      </c>
      <c r="C13" s="104"/>
      <c r="D13" s="104"/>
      <c r="E13" s="104"/>
      <c r="F13" s="104"/>
      <c r="G13" s="104"/>
      <c r="H13" s="104"/>
      <c r="I13" s="71" t="s">
        <v>78</v>
      </c>
      <c r="J13" s="72">
        <v>112</v>
      </c>
      <c r="K13" s="68" t="s">
        <v>137</v>
      </c>
      <c r="L13" s="69">
        <f>L14</f>
        <v>10</v>
      </c>
      <c r="M13" s="70">
        <f>M14</f>
        <v>5</v>
      </c>
    </row>
    <row r="14" spans="2:13" ht="19.5" customHeight="1">
      <c r="B14" s="104" t="s">
        <v>63</v>
      </c>
      <c r="C14" s="104"/>
      <c r="D14" s="104"/>
      <c r="E14" s="104"/>
      <c r="F14" s="104"/>
      <c r="G14" s="104"/>
      <c r="H14" s="104"/>
      <c r="I14" s="71" t="s">
        <v>78</v>
      </c>
      <c r="J14" s="72">
        <v>112</v>
      </c>
      <c r="K14" s="68" t="s">
        <v>25</v>
      </c>
      <c r="L14" s="69">
        <v>10</v>
      </c>
      <c r="M14" s="70">
        <v>5</v>
      </c>
    </row>
    <row r="15" spans="2:13" ht="28.5" customHeight="1">
      <c r="B15" s="104" t="s">
        <v>27</v>
      </c>
      <c r="C15" s="104"/>
      <c r="D15" s="104"/>
      <c r="E15" s="104"/>
      <c r="F15" s="104"/>
      <c r="G15" s="104"/>
      <c r="H15" s="104"/>
      <c r="I15" s="71" t="s">
        <v>78</v>
      </c>
      <c r="J15" s="72">
        <v>244</v>
      </c>
      <c r="K15" s="68" t="s">
        <v>137</v>
      </c>
      <c r="L15" s="69">
        <f>L16</f>
        <v>142</v>
      </c>
      <c r="M15" s="70">
        <f>M16</f>
        <v>1421</v>
      </c>
    </row>
    <row r="16" spans="2:13" ht="14.25" customHeight="1">
      <c r="B16" s="104" t="s">
        <v>26</v>
      </c>
      <c r="C16" s="104"/>
      <c r="D16" s="104"/>
      <c r="E16" s="104"/>
      <c r="F16" s="104"/>
      <c r="G16" s="104"/>
      <c r="H16" s="104"/>
      <c r="I16" s="71" t="s">
        <v>78</v>
      </c>
      <c r="J16" s="72">
        <v>244</v>
      </c>
      <c r="K16" s="68" t="s">
        <v>25</v>
      </c>
      <c r="L16" s="69">
        <v>142</v>
      </c>
      <c r="M16" s="70">
        <v>1421</v>
      </c>
    </row>
    <row r="17" spans="2:13" ht="28.5" customHeight="1">
      <c r="B17" s="121" t="s">
        <v>143</v>
      </c>
      <c r="C17" s="104"/>
      <c r="D17" s="104"/>
      <c r="E17" s="104"/>
      <c r="F17" s="104"/>
      <c r="G17" s="104"/>
      <c r="H17" s="104"/>
      <c r="I17" s="71" t="s">
        <v>78</v>
      </c>
      <c r="J17" s="68" t="s">
        <v>142</v>
      </c>
      <c r="K17" s="68" t="s">
        <v>137</v>
      </c>
      <c r="L17" s="69">
        <f>L18</f>
        <v>142</v>
      </c>
      <c r="M17" s="70">
        <f>M18</f>
        <v>10</v>
      </c>
    </row>
    <row r="18" spans="2:13" ht="14.25" customHeight="1">
      <c r="B18" s="104" t="s">
        <v>26</v>
      </c>
      <c r="C18" s="104"/>
      <c r="D18" s="104"/>
      <c r="E18" s="104"/>
      <c r="F18" s="104"/>
      <c r="G18" s="104"/>
      <c r="H18" s="104"/>
      <c r="I18" s="71" t="s">
        <v>78</v>
      </c>
      <c r="J18" s="68" t="s">
        <v>142</v>
      </c>
      <c r="K18" s="68" t="s">
        <v>25</v>
      </c>
      <c r="L18" s="69">
        <v>142</v>
      </c>
      <c r="M18" s="70">
        <v>10</v>
      </c>
    </row>
    <row r="19" spans="2:13" ht="65.25" customHeight="1">
      <c r="B19" s="121" t="s">
        <v>120</v>
      </c>
      <c r="C19" s="104"/>
      <c r="D19" s="104"/>
      <c r="E19" s="104"/>
      <c r="F19" s="104"/>
      <c r="G19" s="104"/>
      <c r="H19" s="104"/>
      <c r="I19" s="67" t="s">
        <v>79</v>
      </c>
      <c r="J19" s="68" t="s">
        <v>136</v>
      </c>
      <c r="K19" s="68" t="s">
        <v>137</v>
      </c>
      <c r="L19" s="69" t="e">
        <f>L20+#REF!+L22</f>
        <v>#REF!</v>
      </c>
      <c r="M19" s="70">
        <f>M20+M22</f>
        <v>930</v>
      </c>
    </row>
    <row r="20" spans="2:13" ht="27" customHeight="1">
      <c r="B20" s="104" t="s">
        <v>24</v>
      </c>
      <c r="C20" s="104"/>
      <c r="D20" s="104"/>
      <c r="E20" s="104"/>
      <c r="F20" s="104"/>
      <c r="G20" s="104"/>
      <c r="H20" s="104"/>
      <c r="I20" s="71" t="s">
        <v>79</v>
      </c>
      <c r="J20" s="72">
        <v>111</v>
      </c>
      <c r="K20" s="68" t="s">
        <v>137</v>
      </c>
      <c r="L20" s="69">
        <f>L21</f>
        <v>407</v>
      </c>
      <c r="M20" s="70">
        <f>M21</f>
        <v>526</v>
      </c>
    </row>
    <row r="21" spans="2:13" ht="16.5" customHeight="1">
      <c r="B21" s="104" t="s">
        <v>62</v>
      </c>
      <c r="C21" s="104"/>
      <c r="D21" s="104"/>
      <c r="E21" s="104"/>
      <c r="F21" s="104"/>
      <c r="G21" s="104"/>
      <c r="H21" s="104"/>
      <c r="I21" s="71" t="s">
        <v>79</v>
      </c>
      <c r="J21" s="72">
        <v>111</v>
      </c>
      <c r="K21" s="68" t="s">
        <v>25</v>
      </c>
      <c r="L21" s="69">
        <v>407</v>
      </c>
      <c r="M21" s="70">
        <v>526</v>
      </c>
    </row>
    <row r="22" spans="2:13" ht="29.25" customHeight="1">
      <c r="B22" s="104" t="s">
        <v>27</v>
      </c>
      <c r="C22" s="104"/>
      <c r="D22" s="104"/>
      <c r="E22" s="104"/>
      <c r="F22" s="104"/>
      <c r="G22" s="104"/>
      <c r="H22" s="104"/>
      <c r="I22" s="71" t="s">
        <v>79</v>
      </c>
      <c r="J22" s="72">
        <v>244</v>
      </c>
      <c r="K22" s="68" t="s">
        <v>137</v>
      </c>
      <c r="L22" s="69">
        <f>L23</f>
        <v>5</v>
      </c>
      <c r="M22" s="70">
        <f>M23</f>
        <v>404</v>
      </c>
    </row>
    <row r="23" spans="2:13" ht="16.5" customHeight="1">
      <c r="B23" s="104" t="s">
        <v>64</v>
      </c>
      <c r="C23" s="104"/>
      <c r="D23" s="104"/>
      <c r="E23" s="104"/>
      <c r="F23" s="104"/>
      <c r="G23" s="104"/>
      <c r="H23" s="104"/>
      <c r="I23" s="71" t="s">
        <v>79</v>
      </c>
      <c r="J23" s="72">
        <v>244</v>
      </c>
      <c r="K23" s="68" t="s">
        <v>25</v>
      </c>
      <c r="L23" s="69">
        <v>5</v>
      </c>
      <c r="M23" s="70">
        <v>404</v>
      </c>
    </row>
    <row r="24" spans="2:13" ht="66.75" customHeight="1">
      <c r="B24" s="121" t="s">
        <v>121</v>
      </c>
      <c r="C24" s="104"/>
      <c r="D24" s="104"/>
      <c r="E24" s="104"/>
      <c r="F24" s="104"/>
      <c r="G24" s="104"/>
      <c r="H24" s="104"/>
      <c r="I24" s="67" t="s">
        <v>80</v>
      </c>
      <c r="J24" s="68" t="s">
        <v>136</v>
      </c>
      <c r="K24" s="68" t="s">
        <v>137</v>
      </c>
      <c r="L24" s="69">
        <f>L25</f>
        <v>10</v>
      </c>
      <c r="M24" s="70">
        <f>M25</f>
        <v>146.9</v>
      </c>
    </row>
    <row r="25" spans="2:13" ht="27.75" customHeight="1">
      <c r="B25" s="104" t="s">
        <v>27</v>
      </c>
      <c r="C25" s="104"/>
      <c r="D25" s="104"/>
      <c r="E25" s="104"/>
      <c r="F25" s="104"/>
      <c r="G25" s="104"/>
      <c r="H25" s="104"/>
      <c r="I25" s="73" t="s">
        <v>80</v>
      </c>
      <c r="J25" s="72">
        <v>244</v>
      </c>
      <c r="K25" s="68" t="s">
        <v>137</v>
      </c>
      <c r="L25" s="69">
        <f>L26</f>
        <v>10</v>
      </c>
      <c r="M25" s="70">
        <f>M26</f>
        <v>146.9</v>
      </c>
    </row>
    <row r="26" spans="2:13" ht="16.5" customHeight="1">
      <c r="B26" s="104" t="s">
        <v>26</v>
      </c>
      <c r="C26" s="104"/>
      <c r="D26" s="104"/>
      <c r="E26" s="104"/>
      <c r="F26" s="104"/>
      <c r="G26" s="104"/>
      <c r="H26" s="104"/>
      <c r="I26" s="73" t="s">
        <v>80</v>
      </c>
      <c r="J26" s="72">
        <v>244</v>
      </c>
      <c r="K26" s="68" t="s">
        <v>25</v>
      </c>
      <c r="L26" s="69">
        <v>10</v>
      </c>
      <c r="M26" s="70">
        <v>146.9</v>
      </c>
    </row>
    <row r="27" spans="2:13" ht="77.25" customHeight="1">
      <c r="B27" s="119" t="s">
        <v>122</v>
      </c>
      <c r="C27" s="120"/>
      <c r="D27" s="120"/>
      <c r="E27" s="120"/>
      <c r="F27" s="120"/>
      <c r="G27" s="120"/>
      <c r="H27" s="120"/>
      <c r="I27" s="74" t="str">
        <f>I28</f>
        <v>22 1 0512</v>
      </c>
      <c r="J27" s="68" t="s">
        <v>136</v>
      </c>
      <c r="K27" s="68" t="s">
        <v>137</v>
      </c>
      <c r="L27" s="69" t="e">
        <f>L28+#REF!</f>
        <v>#REF!</v>
      </c>
      <c r="M27" s="70">
        <f>M28</f>
        <v>203</v>
      </c>
    </row>
    <row r="28" spans="2:13" ht="28.5" customHeight="1">
      <c r="B28" s="104" t="s">
        <v>31</v>
      </c>
      <c r="C28" s="104"/>
      <c r="D28" s="104"/>
      <c r="E28" s="104"/>
      <c r="F28" s="104"/>
      <c r="G28" s="104"/>
      <c r="H28" s="104"/>
      <c r="I28" s="75" t="str">
        <f>I29</f>
        <v>22 1 0512</v>
      </c>
      <c r="J28" s="72">
        <f>J29</f>
        <v>244</v>
      </c>
      <c r="K28" s="68" t="s">
        <v>137</v>
      </c>
      <c r="L28" s="69">
        <f>L29</f>
        <v>100</v>
      </c>
      <c r="M28" s="70">
        <f>M29</f>
        <v>203</v>
      </c>
    </row>
    <row r="29" spans="2:13" ht="16.5" customHeight="1">
      <c r="B29" s="104" t="s">
        <v>26</v>
      </c>
      <c r="C29" s="104"/>
      <c r="D29" s="104"/>
      <c r="E29" s="104"/>
      <c r="F29" s="104"/>
      <c r="G29" s="104"/>
      <c r="H29" s="104"/>
      <c r="I29" s="75" t="s">
        <v>147</v>
      </c>
      <c r="J29" s="72">
        <v>244</v>
      </c>
      <c r="K29" s="68" t="s">
        <v>25</v>
      </c>
      <c r="L29" s="69">
        <v>100</v>
      </c>
      <c r="M29" s="70">
        <v>203</v>
      </c>
    </row>
    <row r="30" spans="2:13" ht="79.5" customHeight="1">
      <c r="B30" s="84" t="s">
        <v>122</v>
      </c>
      <c r="C30" s="85"/>
      <c r="D30" s="85"/>
      <c r="E30" s="85"/>
      <c r="F30" s="85"/>
      <c r="G30" s="85"/>
      <c r="H30" s="85"/>
      <c r="I30" s="36" t="s">
        <v>147</v>
      </c>
      <c r="J30" s="42">
        <v>414</v>
      </c>
      <c r="K30" s="2" t="s">
        <v>137</v>
      </c>
      <c r="L30" s="3">
        <f>L31</f>
        <v>10</v>
      </c>
      <c r="M30" s="11">
        <f>M31</f>
        <v>100</v>
      </c>
    </row>
    <row r="31" spans="2:13" ht="27.75" customHeight="1">
      <c r="B31" s="83" t="s">
        <v>28</v>
      </c>
      <c r="C31" s="83"/>
      <c r="D31" s="83"/>
      <c r="E31" s="83"/>
      <c r="F31" s="83"/>
      <c r="G31" s="83"/>
      <c r="H31" s="83"/>
      <c r="I31" s="36" t="s">
        <v>147</v>
      </c>
      <c r="J31" s="42">
        <f>J32</f>
        <v>414</v>
      </c>
      <c r="K31" s="2" t="s">
        <v>137</v>
      </c>
      <c r="L31" s="3">
        <f>L32</f>
        <v>10</v>
      </c>
      <c r="M31" s="11">
        <f>M32</f>
        <v>100</v>
      </c>
    </row>
    <row r="32" spans="2:13" ht="16.5" customHeight="1">
      <c r="B32" s="83" t="s">
        <v>113</v>
      </c>
      <c r="C32" s="83"/>
      <c r="D32" s="83"/>
      <c r="E32" s="83"/>
      <c r="F32" s="83"/>
      <c r="G32" s="83"/>
      <c r="H32" s="83"/>
      <c r="I32" s="36" t="s">
        <v>147</v>
      </c>
      <c r="J32" s="42">
        <v>414</v>
      </c>
      <c r="K32" s="2" t="s">
        <v>25</v>
      </c>
      <c r="L32" s="3">
        <v>10</v>
      </c>
      <c r="M32" s="11">
        <v>100</v>
      </c>
    </row>
    <row r="33" spans="2:15" ht="38.25" customHeight="1">
      <c r="B33" s="105" t="s">
        <v>72</v>
      </c>
      <c r="C33" s="105"/>
      <c r="D33" s="105"/>
      <c r="E33" s="105"/>
      <c r="F33" s="105"/>
      <c r="G33" s="105"/>
      <c r="H33" s="105"/>
      <c r="I33" s="34" t="s">
        <v>81</v>
      </c>
      <c r="J33" s="2" t="s">
        <v>136</v>
      </c>
      <c r="K33" s="2" t="s">
        <v>137</v>
      </c>
      <c r="L33" s="5" t="e">
        <f>#REF!+#REF!+#REF!+L40+L46+L37+#REF!+#REF!+#REF!+L49+#REF!+L52</f>
        <v>#REF!</v>
      </c>
      <c r="M33" s="10">
        <f>M34+M37+M40+M43+M46+M49+M52</f>
        <v>3603.8</v>
      </c>
      <c r="O33" s="40">
        <f>O34+O37</f>
        <v>849.3</v>
      </c>
    </row>
    <row r="34" spans="2:15" ht="60.75" customHeight="1">
      <c r="B34" s="83" t="s">
        <v>112</v>
      </c>
      <c r="C34" s="83"/>
      <c r="D34" s="83"/>
      <c r="E34" s="83"/>
      <c r="F34" s="83"/>
      <c r="G34" s="83"/>
      <c r="H34" s="83"/>
      <c r="I34" s="18" t="s">
        <v>111</v>
      </c>
      <c r="J34" s="2" t="s">
        <v>136</v>
      </c>
      <c r="K34" s="2" t="s">
        <v>137</v>
      </c>
      <c r="L34" s="3">
        <f>L35</f>
        <v>78</v>
      </c>
      <c r="M34" s="11">
        <f>M35</f>
        <v>175</v>
      </c>
      <c r="O34" s="40">
        <f>M34</f>
        <v>175</v>
      </c>
    </row>
    <row r="35" spans="2:13" ht="26.25" customHeight="1">
      <c r="B35" s="83" t="s">
        <v>27</v>
      </c>
      <c r="C35" s="83"/>
      <c r="D35" s="83"/>
      <c r="E35" s="83"/>
      <c r="F35" s="83"/>
      <c r="G35" s="83"/>
      <c r="H35" s="83"/>
      <c r="I35" s="20" t="s">
        <v>111</v>
      </c>
      <c r="J35" s="42">
        <v>244</v>
      </c>
      <c r="K35" s="2" t="s">
        <v>137</v>
      </c>
      <c r="L35" s="3">
        <f>L36</f>
        <v>78</v>
      </c>
      <c r="M35" s="11">
        <f>M36</f>
        <v>175</v>
      </c>
    </row>
    <row r="36" spans="2:13" ht="19.5" customHeight="1">
      <c r="B36" s="83" t="s">
        <v>114</v>
      </c>
      <c r="C36" s="83"/>
      <c r="D36" s="83"/>
      <c r="E36" s="83"/>
      <c r="F36" s="83"/>
      <c r="G36" s="83"/>
      <c r="H36" s="83"/>
      <c r="I36" s="20" t="s">
        <v>111</v>
      </c>
      <c r="J36" s="42">
        <v>244</v>
      </c>
      <c r="K36" s="2" t="s">
        <v>110</v>
      </c>
      <c r="L36" s="3">
        <v>78</v>
      </c>
      <c r="M36" s="11">
        <v>175</v>
      </c>
    </row>
    <row r="37" spans="2:15" ht="80.25" customHeight="1">
      <c r="B37" s="88" t="s">
        <v>123</v>
      </c>
      <c r="C37" s="83"/>
      <c r="D37" s="83"/>
      <c r="E37" s="83"/>
      <c r="F37" s="83"/>
      <c r="G37" s="83"/>
      <c r="H37" s="83"/>
      <c r="I37" s="18" t="s">
        <v>83</v>
      </c>
      <c r="J37" s="2" t="s">
        <v>136</v>
      </c>
      <c r="K37" s="2" t="s">
        <v>137</v>
      </c>
      <c r="L37" s="3">
        <f>L38</f>
        <v>120</v>
      </c>
      <c r="M37" s="11">
        <f>M38</f>
        <v>80</v>
      </c>
      <c r="O37" s="40">
        <f>M37+M40+M46</f>
        <v>674.3</v>
      </c>
    </row>
    <row r="38" spans="2:13" ht="27.75" customHeight="1">
      <c r="B38" s="83" t="s">
        <v>27</v>
      </c>
      <c r="C38" s="83"/>
      <c r="D38" s="83"/>
      <c r="E38" s="83"/>
      <c r="F38" s="83"/>
      <c r="G38" s="83"/>
      <c r="H38" s="83"/>
      <c r="I38" s="17" t="s">
        <v>83</v>
      </c>
      <c r="J38" s="42">
        <v>244</v>
      </c>
      <c r="K38" s="2" t="s">
        <v>137</v>
      </c>
      <c r="L38" s="3">
        <f>L39</f>
        <v>120</v>
      </c>
      <c r="M38" s="11">
        <f>M39</f>
        <v>80</v>
      </c>
    </row>
    <row r="39" spans="2:13" ht="16.5" customHeight="1">
      <c r="B39" s="83" t="s">
        <v>32</v>
      </c>
      <c r="C39" s="83"/>
      <c r="D39" s="83"/>
      <c r="E39" s="83"/>
      <c r="F39" s="83"/>
      <c r="G39" s="83"/>
      <c r="H39" s="83"/>
      <c r="I39" s="17" t="s">
        <v>83</v>
      </c>
      <c r="J39" s="42">
        <v>244</v>
      </c>
      <c r="K39" s="2" t="s">
        <v>33</v>
      </c>
      <c r="L39" s="3">
        <v>120</v>
      </c>
      <c r="M39" s="11">
        <v>80</v>
      </c>
    </row>
    <row r="40" spans="2:13" ht="91.5" customHeight="1">
      <c r="B40" s="84" t="s">
        <v>124</v>
      </c>
      <c r="C40" s="85"/>
      <c r="D40" s="85"/>
      <c r="E40" s="85"/>
      <c r="F40" s="85"/>
      <c r="G40" s="85"/>
      <c r="H40" s="85"/>
      <c r="I40" s="18" t="s">
        <v>82</v>
      </c>
      <c r="J40" s="2" t="s">
        <v>136</v>
      </c>
      <c r="K40" s="2" t="s">
        <v>137</v>
      </c>
      <c r="L40" s="3">
        <f>L41</f>
        <v>15</v>
      </c>
      <c r="M40" s="11">
        <f>M41</f>
        <v>150</v>
      </c>
    </row>
    <row r="41" spans="2:13" ht="27.75" customHeight="1">
      <c r="B41" s="83" t="s">
        <v>27</v>
      </c>
      <c r="C41" s="83"/>
      <c r="D41" s="83"/>
      <c r="E41" s="83"/>
      <c r="F41" s="83"/>
      <c r="G41" s="83"/>
      <c r="H41" s="83"/>
      <c r="I41" s="17" t="s">
        <v>82</v>
      </c>
      <c r="J41" s="42">
        <v>244</v>
      </c>
      <c r="K41" s="2" t="s">
        <v>137</v>
      </c>
      <c r="L41" s="3">
        <f>L42</f>
        <v>15</v>
      </c>
      <c r="M41" s="11">
        <f>M42</f>
        <v>150</v>
      </c>
    </row>
    <row r="42" spans="2:13" ht="16.5" customHeight="1">
      <c r="B42" s="83" t="s">
        <v>32</v>
      </c>
      <c r="C42" s="83"/>
      <c r="D42" s="83"/>
      <c r="E42" s="83"/>
      <c r="F42" s="83"/>
      <c r="G42" s="83"/>
      <c r="H42" s="83"/>
      <c r="I42" s="17" t="s">
        <v>82</v>
      </c>
      <c r="J42" s="42">
        <v>244</v>
      </c>
      <c r="K42" s="2" t="s">
        <v>33</v>
      </c>
      <c r="L42" s="3">
        <v>15</v>
      </c>
      <c r="M42" s="11">
        <v>150</v>
      </c>
    </row>
    <row r="43" spans="2:13" ht="101.25" customHeight="1">
      <c r="B43" s="84" t="s">
        <v>140</v>
      </c>
      <c r="C43" s="85"/>
      <c r="D43" s="85"/>
      <c r="E43" s="85"/>
      <c r="F43" s="85"/>
      <c r="G43" s="85"/>
      <c r="H43" s="85"/>
      <c r="I43" s="35" t="str">
        <f>I44</f>
        <v>22 2 0073</v>
      </c>
      <c r="J43" s="2" t="s">
        <v>136</v>
      </c>
      <c r="K43" s="2" t="s">
        <v>137</v>
      </c>
      <c r="L43" s="6">
        <f>L44</f>
        <v>5</v>
      </c>
      <c r="M43" s="11">
        <f>M44</f>
        <v>562.8</v>
      </c>
    </row>
    <row r="44" spans="2:13" ht="27.75" customHeight="1">
      <c r="B44" s="83" t="s">
        <v>28</v>
      </c>
      <c r="C44" s="83"/>
      <c r="D44" s="83"/>
      <c r="E44" s="83"/>
      <c r="F44" s="83"/>
      <c r="G44" s="83"/>
      <c r="H44" s="83"/>
      <c r="I44" s="33" t="str">
        <f>I45</f>
        <v>22 2 0073</v>
      </c>
      <c r="J44" s="42">
        <v>414</v>
      </c>
      <c r="K44" s="2" t="s">
        <v>137</v>
      </c>
      <c r="L44" s="3">
        <f>L45</f>
        <v>5</v>
      </c>
      <c r="M44" s="11">
        <f>M45</f>
        <v>562.8</v>
      </c>
    </row>
    <row r="45" spans="2:13" ht="16.5" customHeight="1">
      <c r="B45" s="83" t="s">
        <v>32</v>
      </c>
      <c r="C45" s="83"/>
      <c r="D45" s="83"/>
      <c r="E45" s="83"/>
      <c r="F45" s="83"/>
      <c r="G45" s="83"/>
      <c r="H45" s="83"/>
      <c r="I45" s="36" t="s">
        <v>138</v>
      </c>
      <c r="J45" s="42">
        <v>414</v>
      </c>
      <c r="K45" s="2" t="s">
        <v>33</v>
      </c>
      <c r="L45" s="3">
        <v>5</v>
      </c>
      <c r="M45" s="11">
        <v>562.8</v>
      </c>
    </row>
    <row r="46" spans="2:13" ht="106.5" customHeight="1">
      <c r="B46" s="84" t="s">
        <v>141</v>
      </c>
      <c r="C46" s="85"/>
      <c r="D46" s="85"/>
      <c r="E46" s="85"/>
      <c r="F46" s="85"/>
      <c r="G46" s="85"/>
      <c r="H46" s="85"/>
      <c r="I46" s="35" t="str">
        <f>I47</f>
        <v>22 2 7078</v>
      </c>
      <c r="J46" s="2" t="s">
        <v>136</v>
      </c>
      <c r="K46" s="2" t="s">
        <v>137</v>
      </c>
      <c r="L46" s="6">
        <f>L47</f>
        <v>5</v>
      </c>
      <c r="M46" s="11">
        <f>M47</f>
        <v>444.3</v>
      </c>
    </row>
    <row r="47" spans="2:13" ht="27.75" customHeight="1">
      <c r="B47" s="83" t="s">
        <v>28</v>
      </c>
      <c r="C47" s="83"/>
      <c r="D47" s="83"/>
      <c r="E47" s="83"/>
      <c r="F47" s="83"/>
      <c r="G47" s="83"/>
      <c r="H47" s="83"/>
      <c r="I47" s="33" t="str">
        <f>I48</f>
        <v>22 2 7078</v>
      </c>
      <c r="J47" s="42">
        <v>414</v>
      </c>
      <c r="K47" s="2" t="s">
        <v>137</v>
      </c>
      <c r="L47" s="3">
        <f>L48</f>
        <v>5</v>
      </c>
      <c r="M47" s="11">
        <f>M48</f>
        <v>444.3</v>
      </c>
    </row>
    <row r="48" spans="2:13" ht="16.5" customHeight="1">
      <c r="B48" s="83" t="s">
        <v>32</v>
      </c>
      <c r="C48" s="83"/>
      <c r="D48" s="83"/>
      <c r="E48" s="83"/>
      <c r="F48" s="83"/>
      <c r="G48" s="83"/>
      <c r="H48" s="83"/>
      <c r="I48" s="36" t="s">
        <v>139</v>
      </c>
      <c r="J48" s="42">
        <v>414</v>
      </c>
      <c r="K48" s="2" t="s">
        <v>33</v>
      </c>
      <c r="L48" s="3">
        <v>5</v>
      </c>
      <c r="M48" s="11">
        <v>444.3</v>
      </c>
    </row>
    <row r="49" spans="2:13" ht="95.25" customHeight="1">
      <c r="B49" s="105" t="s">
        <v>125</v>
      </c>
      <c r="C49" s="105"/>
      <c r="D49" s="105"/>
      <c r="E49" s="105"/>
      <c r="F49" s="105"/>
      <c r="G49" s="105"/>
      <c r="H49" s="105"/>
      <c r="I49" s="17" t="str">
        <f>I50</f>
        <v>22 2 0160</v>
      </c>
      <c r="J49" s="2" t="s">
        <v>136</v>
      </c>
      <c r="K49" s="2" t="s">
        <v>137</v>
      </c>
      <c r="L49" s="3">
        <v>50</v>
      </c>
      <c r="M49" s="11">
        <f>M50</f>
        <v>1150</v>
      </c>
    </row>
    <row r="50" spans="2:13" ht="31.5" customHeight="1">
      <c r="B50" s="83" t="s">
        <v>27</v>
      </c>
      <c r="C50" s="83"/>
      <c r="D50" s="83"/>
      <c r="E50" s="83"/>
      <c r="F50" s="83"/>
      <c r="G50" s="83"/>
      <c r="H50" s="83"/>
      <c r="I50" s="17" t="s">
        <v>84</v>
      </c>
      <c r="J50" s="42">
        <v>244</v>
      </c>
      <c r="K50" s="2" t="s">
        <v>137</v>
      </c>
      <c r="L50" s="3">
        <f>L52</f>
        <v>100</v>
      </c>
      <c r="M50" s="11">
        <f>M51</f>
        <v>1150</v>
      </c>
    </row>
    <row r="51" spans="2:13" ht="16.5" customHeight="1">
      <c r="B51" s="83" t="s">
        <v>29</v>
      </c>
      <c r="C51" s="83"/>
      <c r="D51" s="83"/>
      <c r="E51" s="83"/>
      <c r="F51" s="83"/>
      <c r="G51" s="83"/>
      <c r="H51" s="83"/>
      <c r="I51" s="29" t="s">
        <v>84</v>
      </c>
      <c r="J51" s="42">
        <v>244</v>
      </c>
      <c r="K51" s="2" t="s">
        <v>30</v>
      </c>
      <c r="L51" s="3">
        <v>310</v>
      </c>
      <c r="M51" s="11">
        <v>1150</v>
      </c>
    </row>
    <row r="52" spans="2:13" ht="64.5" customHeight="1">
      <c r="B52" s="88" t="s">
        <v>134</v>
      </c>
      <c r="C52" s="83"/>
      <c r="D52" s="83"/>
      <c r="E52" s="83"/>
      <c r="F52" s="83"/>
      <c r="G52" s="83"/>
      <c r="H52" s="83"/>
      <c r="I52" s="18" t="s">
        <v>85</v>
      </c>
      <c r="J52" s="2" t="s">
        <v>136</v>
      </c>
      <c r="K52" s="2" t="s">
        <v>137</v>
      </c>
      <c r="L52" s="3">
        <f>L53</f>
        <v>100</v>
      </c>
      <c r="M52" s="11">
        <f>M53</f>
        <v>1041.7</v>
      </c>
    </row>
    <row r="53" spans="2:13" ht="27.75" customHeight="1">
      <c r="B53" s="83" t="s">
        <v>27</v>
      </c>
      <c r="C53" s="83"/>
      <c r="D53" s="83"/>
      <c r="E53" s="83"/>
      <c r="F53" s="83"/>
      <c r="G53" s="83"/>
      <c r="H53" s="83"/>
      <c r="I53" s="17" t="s">
        <v>85</v>
      </c>
      <c r="J53" s="42">
        <v>244</v>
      </c>
      <c r="K53" s="2" t="s">
        <v>137</v>
      </c>
      <c r="L53" s="3">
        <f>L54</f>
        <v>100</v>
      </c>
      <c r="M53" s="11">
        <f>M54</f>
        <v>1041.7</v>
      </c>
    </row>
    <row r="54" spans="2:13" ht="16.5" customHeight="1">
      <c r="B54" s="83" t="s">
        <v>29</v>
      </c>
      <c r="C54" s="83"/>
      <c r="D54" s="83"/>
      <c r="E54" s="83"/>
      <c r="F54" s="83"/>
      <c r="G54" s="83"/>
      <c r="H54" s="83"/>
      <c r="I54" s="17" t="s">
        <v>85</v>
      </c>
      <c r="J54" s="42">
        <v>244</v>
      </c>
      <c r="K54" s="2" t="s">
        <v>30</v>
      </c>
      <c r="L54" s="3">
        <v>100</v>
      </c>
      <c r="M54" s="11">
        <v>1041.7</v>
      </c>
    </row>
    <row r="55" spans="2:15" ht="29.25" customHeight="1">
      <c r="B55" s="105" t="s">
        <v>73</v>
      </c>
      <c r="C55" s="105"/>
      <c r="D55" s="105"/>
      <c r="E55" s="105"/>
      <c r="F55" s="105"/>
      <c r="G55" s="105"/>
      <c r="H55" s="105"/>
      <c r="I55" s="34" t="s">
        <v>86</v>
      </c>
      <c r="J55" s="2" t="s">
        <v>136</v>
      </c>
      <c r="K55" s="2" t="s">
        <v>137</v>
      </c>
      <c r="L55" s="3">
        <f>L56+L62+L65</f>
        <v>347</v>
      </c>
      <c r="M55" s="10">
        <f>M56+M59+M62+M65</f>
        <v>1837.4</v>
      </c>
      <c r="O55" s="40">
        <f>M55</f>
        <v>1837.4</v>
      </c>
    </row>
    <row r="56" spans="2:13" ht="66" customHeight="1">
      <c r="B56" s="82" t="s">
        <v>126</v>
      </c>
      <c r="C56" s="82"/>
      <c r="D56" s="82"/>
      <c r="E56" s="82"/>
      <c r="F56" s="82"/>
      <c r="G56" s="82"/>
      <c r="H56" s="82"/>
      <c r="I56" s="18" t="s">
        <v>87</v>
      </c>
      <c r="J56" s="2" t="s">
        <v>136</v>
      </c>
      <c r="K56" s="2" t="s">
        <v>137</v>
      </c>
      <c r="L56" s="3">
        <f>L57</f>
        <v>150</v>
      </c>
      <c r="M56" s="11">
        <f>M57</f>
        <v>200</v>
      </c>
    </row>
    <row r="57" spans="2:13" ht="27.75" customHeight="1">
      <c r="B57" s="83" t="s">
        <v>27</v>
      </c>
      <c r="C57" s="83"/>
      <c r="D57" s="83"/>
      <c r="E57" s="83"/>
      <c r="F57" s="83"/>
      <c r="G57" s="83"/>
      <c r="H57" s="83"/>
      <c r="I57" s="20" t="s">
        <v>87</v>
      </c>
      <c r="J57" s="42">
        <v>244</v>
      </c>
      <c r="K57" s="2" t="s">
        <v>137</v>
      </c>
      <c r="L57" s="3">
        <f>L58</f>
        <v>150</v>
      </c>
      <c r="M57" s="11">
        <f>M58</f>
        <v>200</v>
      </c>
    </row>
    <row r="58" spans="2:13" ht="16.5" customHeight="1">
      <c r="B58" s="83" t="s">
        <v>34</v>
      </c>
      <c r="C58" s="83"/>
      <c r="D58" s="83"/>
      <c r="E58" s="83"/>
      <c r="F58" s="83"/>
      <c r="G58" s="83"/>
      <c r="H58" s="83"/>
      <c r="I58" s="20" t="s">
        <v>87</v>
      </c>
      <c r="J58" s="42">
        <v>244</v>
      </c>
      <c r="K58" s="2" t="s">
        <v>35</v>
      </c>
      <c r="L58" s="3">
        <v>150</v>
      </c>
      <c r="M58" s="11">
        <v>200</v>
      </c>
    </row>
    <row r="59" spans="2:13" ht="76.5" customHeight="1">
      <c r="B59" s="134" t="s">
        <v>133</v>
      </c>
      <c r="C59" s="135"/>
      <c r="D59" s="135"/>
      <c r="E59" s="135"/>
      <c r="F59" s="135"/>
      <c r="G59" s="135"/>
      <c r="H59" s="136"/>
      <c r="I59" s="18" t="s">
        <v>115</v>
      </c>
      <c r="J59" s="2" t="s">
        <v>136</v>
      </c>
      <c r="K59" s="2" t="s">
        <v>137</v>
      </c>
      <c r="L59" s="3">
        <f>L60</f>
        <v>150</v>
      </c>
      <c r="M59" s="11">
        <f>M60</f>
        <v>90</v>
      </c>
    </row>
    <row r="60" spans="2:13" ht="27.75" customHeight="1">
      <c r="B60" s="83" t="s">
        <v>27</v>
      </c>
      <c r="C60" s="83"/>
      <c r="D60" s="83"/>
      <c r="E60" s="83"/>
      <c r="F60" s="83"/>
      <c r="G60" s="83"/>
      <c r="H60" s="83"/>
      <c r="I60" s="20" t="s">
        <v>115</v>
      </c>
      <c r="J60" s="42">
        <v>244</v>
      </c>
      <c r="K60" s="2" t="s">
        <v>137</v>
      </c>
      <c r="L60" s="3">
        <f>L61</f>
        <v>150</v>
      </c>
      <c r="M60" s="11">
        <f>M61</f>
        <v>90</v>
      </c>
    </row>
    <row r="61" spans="2:13" ht="16.5" customHeight="1">
      <c r="B61" s="83" t="s">
        <v>34</v>
      </c>
      <c r="C61" s="83"/>
      <c r="D61" s="83"/>
      <c r="E61" s="83"/>
      <c r="F61" s="83"/>
      <c r="G61" s="83"/>
      <c r="H61" s="83"/>
      <c r="I61" s="20" t="s">
        <v>115</v>
      </c>
      <c r="J61" s="42">
        <v>244</v>
      </c>
      <c r="K61" s="2" t="s">
        <v>35</v>
      </c>
      <c r="L61" s="3">
        <v>150</v>
      </c>
      <c r="M61" s="11">
        <v>90</v>
      </c>
    </row>
    <row r="62" spans="2:13" ht="78.75" customHeight="1">
      <c r="B62" s="82" t="s">
        <v>127</v>
      </c>
      <c r="C62" s="82"/>
      <c r="D62" s="82"/>
      <c r="E62" s="82"/>
      <c r="F62" s="82"/>
      <c r="G62" s="82"/>
      <c r="H62" s="82"/>
      <c r="I62" s="18" t="s">
        <v>88</v>
      </c>
      <c r="J62" s="2" t="s">
        <v>136</v>
      </c>
      <c r="K62" s="2" t="s">
        <v>137</v>
      </c>
      <c r="L62" s="3">
        <f>L63</f>
        <v>50</v>
      </c>
      <c r="M62" s="11">
        <f>M63</f>
        <v>113.4</v>
      </c>
    </row>
    <row r="63" spans="2:13" ht="27.75" customHeight="1">
      <c r="B63" s="83" t="s">
        <v>27</v>
      </c>
      <c r="C63" s="83"/>
      <c r="D63" s="83"/>
      <c r="E63" s="83"/>
      <c r="F63" s="83"/>
      <c r="G63" s="83"/>
      <c r="H63" s="83"/>
      <c r="I63" s="17" t="s">
        <v>88</v>
      </c>
      <c r="J63" s="42">
        <v>244</v>
      </c>
      <c r="K63" s="2" t="s">
        <v>137</v>
      </c>
      <c r="L63" s="3">
        <f>L64</f>
        <v>50</v>
      </c>
      <c r="M63" s="11">
        <f>M64</f>
        <v>113.4</v>
      </c>
    </row>
    <row r="64" spans="2:13" ht="16.5" customHeight="1">
      <c r="B64" s="83" t="s">
        <v>34</v>
      </c>
      <c r="C64" s="83"/>
      <c r="D64" s="83"/>
      <c r="E64" s="83"/>
      <c r="F64" s="83"/>
      <c r="G64" s="83"/>
      <c r="H64" s="83"/>
      <c r="I64" s="17" t="s">
        <v>88</v>
      </c>
      <c r="J64" s="42">
        <v>244</v>
      </c>
      <c r="K64" s="2" t="s">
        <v>35</v>
      </c>
      <c r="L64" s="3">
        <v>50</v>
      </c>
      <c r="M64" s="11">
        <v>113.4</v>
      </c>
    </row>
    <row r="65" spans="2:13" ht="83.25" customHeight="1">
      <c r="B65" s="81" t="s">
        <v>128</v>
      </c>
      <c r="C65" s="81"/>
      <c r="D65" s="81"/>
      <c r="E65" s="81"/>
      <c r="F65" s="81"/>
      <c r="G65" s="81"/>
      <c r="H65" s="81"/>
      <c r="I65" s="35" t="s">
        <v>89</v>
      </c>
      <c r="J65" s="2" t="s">
        <v>136</v>
      </c>
      <c r="K65" s="2" t="s">
        <v>137</v>
      </c>
      <c r="L65" s="3">
        <f>L66</f>
        <v>147</v>
      </c>
      <c r="M65" s="11">
        <f>M66</f>
        <v>1434</v>
      </c>
    </row>
    <row r="66" spans="2:13" ht="29.25" customHeight="1">
      <c r="B66" s="83" t="s">
        <v>31</v>
      </c>
      <c r="C66" s="83"/>
      <c r="D66" s="83"/>
      <c r="E66" s="83"/>
      <c r="F66" s="83"/>
      <c r="G66" s="83"/>
      <c r="H66" s="83"/>
      <c r="I66" s="33" t="s">
        <v>89</v>
      </c>
      <c r="J66" s="42">
        <v>244</v>
      </c>
      <c r="K66" s="2" t="s">
        <v>137</v>
      </c>
      <c r="L66" s="3">
        <f>L67</f>
        <v>147</v>
      </c>
      <c r="M66" s="11">
        <f>M67</f>
        <v>1434</v>
      </c>
    </row>
    <row r="67" spans="2:13" ht="16.5" customHeight="1">
      <c r="B67" s="83" t="s">
        <v>34</v>
      </c>
      <c r="C67" s="83"/>
      <c r="D67" s="83"/>
      <c r="E67" s="83"/>
      <c r="F67" s="83"/>
      <c r="G67" s="83"/>
      <c r="H67" s="83"/>
      <c r="I67" s="33" t="s">
        <v>89</v>
      </c>
      <c r="J67" s="42">
        <v>244</v>
      </c>
      <c r="K67" s="2" t="s">
        <v>35</v>
      </c>
      <c r="L67" s="3">
        <v>147</v>
      </c>
      <c r="M67" s="11">
        <v>1434</v>
      </c>
    </row>
    <row r="68" spans="2:15" ht="27" customHeight="1">
      <c r="B68" s="105" t="s">
        <v>74</v>
      </c>
      <c r="C68" s="105"/>
      <c r="D68" s="105"/>
      <c r="E68" s="105"/>
      <c r="F68" s="105"/>
      <c r="G68" s="105"/>
      <c r="H68" s="105"/>
      <c r="I68" s="34" t="s">
        <v>90</v>
      </c>
      <c r="J68" s="2" t="s">
        <v>136</v>
      </c>
      <c r="K68" s="2" t="s">
        <v>137</v>
      </c>
      <c r="L68" s="3">
        <f>L69+L72+L75+L78</f>
        <v>198.9</v>
      </c>
      <c r="M68" s="10">
        <f>M69+M72+M75+M78</f>
        <v>80</v>
      </c>
      <c r="O68" s="40">
        <f>M68</f>
        <v>80</v>
      </c>
    </row>
    <row r="69" spans="2:13" ht="78" customHeight="1">
      <c r="B69" s="82" t="s">
        <v>129</v>
      </c>
      <c r="C69" s="82"/>
      <c r="D69" s="82"/>
      <c r="E69" s="82"/>
      <c r="F69" s="82"/>
      <c r="G69" s="82"/>
      <c r="H69" s="82"/>
      <c r="I69" s="18" t="s">
        <v>91</v>
      </c>
      <c r="J69" s="2" t="s">
        <v>136</v>
      </c>
      <c r="K69" s="2" t="s">
        <v>137</v>
      </c>
      <c r="L69" s="3">
        <f>L70</f>
        <v>20</v>
      </c>
      <c r="M69" s="11">
        <f>M70</f>
        <v>11</v>
      </c>
    </row>
    <row r="70" spans="2:13" ht="27.75" customHeight="1">
      <c r="B70" s="83" t="s">
        <v>27</v>
      </c>
      <c r="C70" s="83"/>
      <c r="D70" s="83"/>
      <c r="E70" s="83"/>
      <c r="F70" s="83"/>
      <c r="G70" s="83"/>
      <c r="H70" s="83"/>
      <c r="I70" s="20" t="s">
        <v>91</v>
      </c>
      <c r="J70" s="42">
        <v>244</v>
      </c>
      <c r="K70" s="2" t="s">
        <v>137</v>
      </c>
      <c r="L70" s="3">
        <f>L71</f>
        <v>20</v>
      </c>
      <c r="M70" s="11">
        <f>M71</f>
        <v>11</v>
      </c>
    </row>
    <row r="71" spans="2:13" ht="27.75" customHeight="1">
      <c r="B71" s="83" t="s">
        <v>36</v>
      </c>
      <c r="C71" s="83"/>
      <c r="D71" s="83"/>
      <c r="E71" s="83"/>
      <c r="F71" s="83"/>
      <c r="G71" s="83"/>
      <c r="H71" s="83"/>
      <c r="I71" s="20" t="s">
        <v>91</v>
      </c>
      <c r="J71" s="42">
        <v>244</v>
      </c>
      <c r="K71" s="2" t="s">
        <v>37</v>
      </c>
      <c r="L71" s="3">
        <v>20</v>
      </c>
      <c r="M71" s="11">
        <v>11</v>
      </c>
    </row>
    <row r="72" spans="2:13" ht="65.25" customHeight="1">
      <c r="B72" s="88" t="s">
        <v>130</v>
      </c>
      <c r="C72" s="83"/>
      <c r="D72" s="83"/>
      <c r="E72" s="83"/>
      <c r="F72" s="83"/>
      <c r="G72" s="83"/>
      <c r="H72" s="83"/>
      <c r="I72" s="18" t="s">
        <v>92</v>
      </c>
      <c r="J72" s="2" t="s">
        <v>136</v>
      </c>
      <c r="K72" s="2" t="s">
        <v>137</v>
      </c>
      <c r="L72" s="3">
        <f>L73</f>
        <v>8.9</v>
      </c>
      <c r="M72" s="11">
        <f>M73</f>
        <v>10</v>
      </c>
    </row>
    <row r="73" spans="2:13" ht="27.75" customHeight="1">
      <c r="B73" s="83" t="s">
        <v>27</v>
      </c>
      <c r="C73" s="83"/>
      <c r="D73" s="83"/>
      <c r="E73" s="83"/>
      <c r="F73" s="83"/>
      <c r="G73" s="83"/>
      <c r="H73" s="83"/>
      <c r="I73" s="17" t="s">
        <v>92</v>
      </c>
      <c r="J73" s="42">
        <v>244</v>
      </c>
      <c r="K73" s="2" t="s">
        <v>137</v>
      </c>
      <c r="L73" s="3">
        <f>L74</f>
        <v>8.9</v>
      </c>
      <c r="M73" s="11">
        <f>M74</f>
        <v>10</v>
      </c>
    </row>
    <row r="74" spans="2:13" ht="32.25" customHeight="1">
      <c r="B74" s="83" t="s">
        <v>36</v>
      </c>
      <c r="C74" s="83"/>
      <c r="D74" s="83"/>
      <c r="E74" s="83"/>
      <c r="F74" s="83"/>
      <c r="G74" s="83"/>
      <c r="H74" s="83"/>
      <c r="I74" s="17" t="s">
        <v>92</v>
      </c>
      <c r="J74" s="42">
        <v>244</v>
      </c>
      <c r="K74" s="2" t="s">
        <v>37</v>
      </c>
      <c r="L74" s="3">
        <v>8.9</v>
      </c>
      <c r="M74" s="11">
        <v>10</v>
      </c>
    </row>
    <row r="75" spans="2:13" ht="69.75" customHeight="1">
      <c r="B75" s="82" t="s">
        <v>131</v>
      </c>
      <c r="C75" s="82"/>
      <c r="D75" s="82"/>
      <c r="E75" s="82"/>
      <c r="F75" s="82"/>
      <c r="G75" s="82"/>
      <c r="H75" s="82"/>
      <c r="I75" s="18" t="s">
        <v>93</v>
      </c>
      <c r="J75" s="2" t="s">
        <v>136</v>
      </c>
      <c r="K75" s="2" t="s">
        <v>137</v>
      </c>
      <c r="L75" s="3">
        <f>L76</f>
        <v>20</v>
      </c>
      <c r="M75" s="11">
        <f>M76</f>
        <v>20</v>
      </c>
    </row>
    <row r="76" spans="2:13" ht="27.75" customHeight="1">
      <c r="B76" s="83" t="s">
        <v>27</v>
      </c>
      <c r="C76" s="83"/>
      <c r="D76" s="83"/>
      <c r="E76" s="83"/>
      <c r="F76" s="83"/>
      <c r="G76" s="83"/>
      <c r="H76" s="83"/>
      <c r="I76" s="20" t="s">
        <v>93</v>
      </c>
      <c r="J76" s="42">
        <v>244</v>
      </c>
      <c r="K76" s="2"/>
      <c r="L76" s="3">
        <f>L77</f>
        <v>20</v>
      </c>
      <c r="M76" s="11">
        <f>M77</f>
        <v>20</v>
      </c>
    </row>
    <row r="77" spans="2:13" ht="27.75" customHeight="1">
      <c r="B77" s="83" t="s">
        <v>36</v>
      </c>
      <c r="C77" s="83"/>
      <c r="D77" s="83"/>
      <c r="E77" s="83"/>
      <c r="F77" s="83"/>
      <c r="G77" s="83"/>
      <c r="H77" s="83"/>
      <c r="I77" s="20" t="s">
        <v>93</v>
      </c>
      <c r="J77" s="42">
        <v>244</v>
      </c>
      <c r="K77" s="2" t="s">
        <v>37</v>
      </c>
      <c r="L77" s="3">
        <v>20</v>
      </c>
      <c r="M77" s="11">
        <v>20</v>
      </c>
    </row>
    <row r="78" spans="2:13" ht="65.25" customHeight="1">
      <c r="B78" s="82" t="s">
        <v>132</v>
      </c>
      <c r="C78" s="82"/>
      <c r="D78" s="82"/>
      <c r="E78" s="82"/>
      <c r="F78" s="82"/>
      <c r="G78" s="82"/>
      <c r="H78" s="82"/>
      <c r="I78" s="18" t="s">
        <v>94</v>
      </c>
      <c r="J78" s="2" t="s">
        <v>136</v>
      </c>
      <c r="K78" s="2" t="s">
        <v>137</v>
      </c>
      <c r="L78" s="3">
        <f>L79</f>
        <v>150</v>
      </c>
      <c r="M78" s="11">
        <f>M79</f>
        <v>39</v>
      </c>
    </row>
    <row r="79" spans="2:13" ht="27.75" customHeight="1">
      <c r="B79" s="83" t="s">
        <v>27</v>
      </c>
      <c r="C79" s="83"/>
      <c r="D79" s="83"/>
      <c r="E79" s="83"/>
      <c r="F79" s="83"/>
      <c r="G79" s="83"/>
      <c r="H79" s="83"/>
      <c r="I79" s="17" t="s">
        <v>94</v>
      </c>
      <c r="J79" s="42">
        <v>244</v>
      </c>
      <c r="K79" s="2" t="s">
        <v>137</v>
      </c>
      <c r="L79" s="3">
        <f>L80</f>
        <v>150</v>
      </c>
      <c r="M79" s="11">
        <f>M80</f>
        <v>39</v>
      </c>
    </row>
    <row r="80" spans="2:13" ht="17.25" customHeight="1" thickBot="1">
      <c r="B80" s="124" t="s">
        <v>38</v>
      </c>
      <c r="C80" s="124"/>
      <c r="D80" s="124"/>
      <c r="E80" s="124"/>
      <c r="F80" s="124"/>
      <c r="G80" s="124"/>
      <c r="H80" s="124"/>
      <c r="I80" s="26" t="s">
        <v>94</v>
      </c>
      <c r="J80" s="44">
        <v>244</v>
      </c>
      <c r="K80" s="7" t="s">
        <v>37</v>
      </c>
      <c r="L80" s="8">
        <v>150</v>
      </c>
      <c r="M80" s="12">
        <v>39</v>
      </c>
    </row>
    <row r="81" spans="2:15" s="9" customFormat="1" ht="21" customHeight="1" thickBot="1">
      <c r="B81" s="125" t="s">
        <v>1</v>
      </c>
      <c r="C81" s="126"/>
      <c r="D81" s="126"/>
      <c r="E81" s="126"/>
      <c r="F81" s="126"/>
      <c r="G81" s="126"/>
      <c r="H81" s="126"/>
      <c r="I81" s="32" t="s">
        <v>0</v>
      </c>
      <c r="J81" s="46" t="s">
        <v>136</v>
      </c>
      <c r="K81" s="46" t="s">
        <v>137</v>
      </c>
      <c r="L81" s="15" t="e">
        <f>L82+L86+#REF!</f>
        <v>#REF!</v>
      </c>
      <c r="M81" s="16">
        <f>M82+M86</f>
        <v>4837.8</v>
      </c>
      <c r="O81" s="40">
        <f>M81</f>
        <v>4837.8</v>
      </c>
    </row>
    <row r="82" spans="2:13" ht="24.75" customHeight="1">
      <c r="B82" s="131" t="s">
        <v>3</v>
      </c>
      <c r="C82" s="131"/>
      <c r="D82" s="131"/>
      <c r="E82" s="131"/>
      <c r="F82" s="131"/>
      <c r="G82" s="131"/>
      <c r="H82" s="131"/>
      <c r="I82" s="30" t="s">
        <v>2</v>
      </c>
      <c r="J82" s="43" t="s">
        <v>136</v>
      </c>
      <c r="K82" s="43" t="s">
        <v>137</v>
      </c>
      <c r="L82" s="4" t="e">
        <f>L83</f>
        <v>#REF!</v>
      </c>
      <c r="M82" s="14">
        <f>M83</f>
        <v>735</v>
      </c>
    </row>
    <row r="83" spans="2:13" ht="42.75" customHeight="1">
      <c r="B83" s="130" t="s">
        <v>5</v>
      </c>
      <c r="C83" s="130"/>
      <c r="D83" s="130"/>
      <c r="E83" s="130"/>
      <c r="F83" s="130"/>
      <c r="G83" s="130"/>
      <c r="H83" s="130"/>
      <c r="I83" s="27" t="s">
        <v>4</v>
      </c>
      <c r="J83" s="2" t="s">
        <v>136</v>
      </c>
      <c r="K83" s="2" t="s">
        <v>137</v>
      </c>
      <c r="L83" s="3" t="e">
        <f>L84+L85</f>
        <v>#REF!</v>
      </c>
      <c r="M83" s="11">
        <f>M84+M85</f>
        <v>735</v>
      </c>
    </row>
    <row r="84" spans="2:13" ht="33" customHeight="1">
      <c r="B84" s="83" t="s">
        <v>41</v>
      </c>
      <c r="C84" s="83"/>
      <c r="D84" s="83"/>
      <c r="E84" s="83"/>
      <c r="F84" s="83"/>
      <c r="G84" s="83"/>
      <c r="H84" s="83"/>
      <c r="I84" s="27" t="s">
        <v>4</v>
      </c>
      <c r="J84" s="42">
        <v>121</v>
      </c>
      <c r="K84" s="2" t="s">
        <v>40</v>
      </c>
      <c r="L84" s="3" t="e">
        <f>#REF!</f>
        <v>#REF!</v>
      </c>
      <c r="M84" s="11">
        <v>730</v>
      </c>
    </row>
    <row r="85" spans="2:13" ht="33" customHeight="1">
      <c r="B85" s="83" t="s">
        <v>42</v>
      </c>
      <c r="C85" s="83"/>
      <c r="D85" s="83"/>
      <c r="E85" s="83"/>
      <c r="F85" s="83"/>
      <c r="G85" s="83"/>
      <c r="H85" s="83"/>
      <c r="I85" s="27" t="s">
        <v>4</v>
      </c>
      <c r="J85" s="42">
        <v>122</v>
      </c>
      <c r="K85" s="2" t="s">
        <v>40</v>
      </c>
      <c r="L85" s="3" t="e">
        <f>#REF!</f>
        <v>#REF!</v>
      </c>
      <c r="M85" s="11">
        <v>5</v>
      </c>
    </row>
    <row r="86" spans="2:13" ht="27" customHeight="1">
      <c r="B86" s="129" t="s">
        <v>7</v>
      </c>
      <c r="C86" s="129"/>
      <c r="D86" s="129"/>
      <c r="E86" s="129"/>
      <c r="F86" s="129"/>
      <c r="G86" s="129"/>
      <c r="H86" s="129"/>
      <c r="I86" s="31" t="s">
        <v>6</v>
      </c>
      <c r="J86" s="2" t="s">
        <v>136</v>
      </c>
      <c r="K86" s="2" t="s">
        <v>137</v>
      </c>
      <c r="L86" s="3" t="e">
        <f>L87</f>
        <v>#REF!</v>
      </c>
      <c r="M86" s="10">
        <f>M87</f>
        <v>4102.8</v>
      </c>
    </row>
    <row r="87" spans="2:13" ht="41.25" customHeight="1">
      <c r="B87" s="130" t="s">
        <v>9</v>
      </c>
      <c r="C87" s="130"/>
      <c r="D87" s="130"/>
      <c r="E87" s="130"/>
      <c r="F87" s="130"/>
      <c r="G87" s="130"/>
      <c r="H87" s="130"/>
      <c r="I87" s="27" t="s">
        <v>8</v>
      </c>
      <c r="J87" s="2" t="s">
        <v>136</v>
      </c>
      <c r="K87" s="2" t="s">
        <v>137</v>
      </c>
      <c r="L87" s="3" t="e">
        <f>L88+L90+#REF!+#REF!+L92+#REF!+#REF!</f>
        <v>#REF!</v>
      </c>
      <c r="M87" s="11">
        <f>M88+M90+M92</f>
        <v>4102.8</v>
      </c>
    </row>
    <row r="88" spans="2:13" ht="33" customHeight="1">
      <c r="B88" s="83" t="s">
        <v>41</v>
      </c>
      <c r="C88" s="83"/>
      <c r="D88" s="83"/>
      <c r="E88" s="83"/>
      <c r="F88" s="83"/>
      <c r="G88" s="83"/>
      <c r="H88" s="83"/>
      <c r="I88" s="27" t="s">
        <v>8</v>
      </c>
      <c r="J88" s="42">
        <v>121</v>
      </c>
      <c r="K88" s="2" t="s">
        <v>137</v>
      </c>
      <c r="L88" s="3">
        <f>L89</f>
        <v>1003</v>
      </c>
      <c r="M88" s="11">
        <f>M89</f>
        <v>3385.2</v>
      </c>
    </row>
    <row r="89" spans="2:13" ht="41.25" customHeight="1">
      <c r="B89" s="83" t="s">
        <v>39</v>
      </c>
      <c r="C89" s="83"/>
      <c r="D89" s="83"/>
      <c r="E89" s="83"/>
      <c r="F89" s="83"/>
      <c r="G89" s="83"/>
      <c r="H89" s="83"/>
      <c r="I89" s="27" t="s">
        <v>8</v>
      </c>
      <c r="J89" s="42">
        <v>121</v>
      </c>
      <c r="K89" s="2" t="s">
        <v>40</v>
      </c>
      <c r="L89" s="3">
        <v>1003</v>
      </c>
      <c r="M89" s="11">
        <v>3385.2</v>
      </c>
    </row>
    <row r="90" spans="2:13" ht="33" customHeight="1">
      <c r="B90" s="83" t="s">
        <v>42</v>
      </c>
      <c r="C90" s="83"/>
      <c r="D90" s="83"/>
      <c r="E90" s="83"/>
      <c r="F90" s="83"/>
      <c r="G90" s="83"/>
      <c r="H90" s="83"/>
      <c r="I90" s="27" t="s">
        <v>8</v>
      </c>
      <c r="J90" s="42">
        <v>122</v>
      </c>
      <c r="K90" s="2" t="s">
        <v>137</v>
      </c>
      <c r="L90" s="3">
        <f>L91</f>
        <v>30.2</v>
      </c>
      <c r="M90" s="11">
        <f>M91</f>
        <v>10</v>
      </c>
    </row>
    <row r="91" spans="2:13" ht="41.25" customHeight="1">
      <c r="B91" s="83" t="s">
        <v>39</v>
      </c>
      <c r="C91" s="83"/>
      <c r="D91" s="83"/>
      <c r="E91" s="83"/>
      <c r="F91" s="83"/>
      <c r="G91" s="83"/>
      <c r="H91" s="83"/>
      <c r="I91" s="27" t="s">
        <v>8</v>
      </c>
      <c r="J91" s="42">
        <v>122</v>
      </c>
      <c r="K91" s="2" t="s">
        <v>40</v>
      </c>
      <c r="L91" s="3">
        <v>30.2</v>
      </c>
      <c r="M91" s="11">
        <v>10</v>
      </c>
    </row>
    <row r="92" spans="2:13" ht="27.75" customHeight="1">
      <c r="B92" s="83" t="s">
        <v>27</v>
      </c>
      <c r="C92" s="83"/>
      <c r="D92" s="83"/>
      <c r="E92" s="83"/>
      <c r="F92" s="83"/>
      <c r="G92" s="83"/>
      <c r="H92" s="83"/>
      <c r="I92" s="27" t="s">
        <v>8</v>
      </c>
      <c r="J92" s="42">
        <v>244</v>
      </c>
      <c r="K92" s="2" t="s">
        <v>137</v>
      </c>
      <c r="L92" s="3">
        <f>L93</f>
        <v>392.8</v>
      </c>
      <c r="M92" s="11">
        <f>M93</f>
        <v>707.6</v>
      </c>
    </row>
    <row r="93" spans="2:13" ht="41.25" customHeight="1" thickBot="1">
      <c r="B93" s="83" t="s">
        <v>39</v>
      </c>
      <c r="C93" s="83"/>
      <c r="D93" s="83"/>
      <c r="E93" s="83"/>
      <c r="F93" s="83"/>
      <c r="G93" s="83"/>
      <c r="H93" s="83"/>
      <c r="I93" s="27" t="s">
        <v>8</v>
      </c>
      <c r="J93" s="42">
        <v>244</v>
      </c>
      <c r="K93" s="2" t="s">
        <v>40</v>
      </c>
      <c r="L93" s="3">
        <v>392.8</v>
      </c>
      <c r="M93" s="11">
        <v>707.6</v>
      </c>
    </row>
    <row r="94" spans="2:15" ht="34.5" customHeight="1" thickBot="1">
      <c r="B94" s="132" t="s">
        <v>11</v>
      </c>
      <c r="C94" s="133"/>
      <c r="D94" s="133"/>
      <c r="E94" s="133"/>
      <c r="F94" s="133"/>
      <c r="G94" s="133"/>
      <c r="H94" s="133"/>
      <c r="I94" s="28" t="s">
        <v>10</v>
      </c>
      <c r="J94" s="45" t="s">
        <v>136</v>
      </c>
      <c r="K94" s="47" t="s">
        <v>137</v>
      </c>
      <c r="L94" s="13" t="e">
        <f>L95+L98+L101+L110+L116+L137+L140+#REF!+#REF!+#REF!</f>
        <v>#REF!</v>
      </c>
      <c r="M94" s="77">
        <f>M95+M98+M101+M110+M116+M119+M122+M125+M128+M113+M131+M137+M140+M146+M104+M134+M107+M143</f>
        <v>2605.2000000000003</v>
      </c>
      <c r="N94" s="41"/>
      <c r="O94" s="41">
        <f>O95+O110+O115+O131+O134+O137+O146</f>
        <v>1811.5</v>
      </c>
    </row>
    <row r="95" spans="2:15" ht="59.25" customHeight="1">
      <c r="B95" s="92" t="s">
        <v>54</v>
      </c>
      <c r="C95" s="92"/>
      <c r="D95" s="92"/>
      <c r="E95" s="92"/>
      <c r="F95" s="92"/>
      <c r="G95" s="92"/>
      <c r="H95" s="92"/>
      <c r="I95" s="18" t="s">
        <v>53</v>
      </c>
      <c r="J95" s="2" t="s">
        <v>136</v>
      </c>
      <c r="K95" s="2" t="s">
        <v>137</v>
      </c>
      <c r="L95" s="3">
        <f>L96</f>
        <v>11</v>
      </c>
      <c r="M95" s="10">
        <f>M96</f>
        <v>27.8</v>
      </c>
      <c r="O95" s="40">
        <f>M97+M100+M103+M106+M109</f>
        <v>356.2</v>
      </c>
    </row>
    <row r="96" spans="2:13" ht="22.5" customHeight="1">
      <c r="B96" s="88" t="s">
        <v>43</v>
      </c>
      <c r="C96" s="83"/>
      <c r="D96" s="83"/>
      <c r="E96" s="83"/>
      <c r="F96" s="83"/>
      <c r="G96" s="83"/>
      <c r="H96" s="83"/>
      <c r="I96" s="17" t="s">
        <v>53</v>
      </c>
      <c r="J96" s="42">
        <v>540</v>
      </c>
      <c r="K96" s="2" t="s">
        <v>137</v>
      </c>
      <c r="L96" s="3">
        <f>L97</f>
        <v>11</v>
      </c>
      <c r="M96" s="11">
        <f>M97</f>
        <v>27.8</v>
      </c>
    </row>
    <row r="97" spans="2:13" ht="41.25" customHeight="1">
      <c r="B97" s="88" t="s">
        <v>39</v>
      </c>
      <c r="C97" s="83"/>
      <c r="D97" s="83"/>
      <c r="E97" s="83"/>
      <c r="F97" s="83"/>
      <c r="G97" s="83"/>
      <c r="H97" s="83"/>
      <c r="I97" s="17" t="s">
        <v>53</v>
      </c>
      <c r="J97" s="42">
        <v>540</v>
      </c>
      <c r="K97" s="2" t="s">
        <v>40</v>
      </c>
      <c r="L97" s="3">
        <v>11</v>
      </c>
      <c r="M97" s="11">
        <v>27.8</v>
      </c>
    </row>
    <row r="98" spans="2:13" ht="65.25" customHeight="1">
      <c r="B98" s="92" t="s">
        <v>55</v>
      </c>
      <c r="C98" s="92"/>
      <c r="D98" s="92"/>
      <c r="E98" s="92"/>
      <c r="F98" s="92"/>
      <c r="G98" s="92"/>
      <c r="H98" s="92"/>
      <c r="I98" s="18" t="s">
        <v>56</v>
      </c>
      <c r="J98" s="2" t="s">
        <v>136</v>
      </c>
      <c r="K98" s="2" t="s">
        <v>137</v>
      </c>
      <c r="L98" s="3">
        <f>L99</f>
        <v>42</v>
      </c>
      <c r="M98" s="10">
        <f>M99</f>
        <v>105.2</v>
      </c>
    </row>
    <row r="99" spans="2:13" ht="18" customHeight="1">
      <c r="B99" s="88" t="s">
        <v>43</v>
      </c>
      <c r="C99" s="83"/>
      <c r="D99" s="83"/>
      <c r="E99" s="83"/>
      <c r="F99" s="83"/>
      <c r="G99" s="83"/>
      <c r="H99" s="83"/>
      <c r="I99" s="17" t="s">
        <v>56</v>
      </c>
      <c r="J99" s="42">
        <v>540</v>
      </c>
      <c r="K99" s="2" t="s">
        <v>137</v>
      </c>
      <c r="L99" s="3">
        <f>L100</f>
        <v>42</v>
      </c>
      <c r="M99" s="11">
        <f>M100</f>
        <v>105.2</v>
      </c>
    </row>
    <row r="100" spans="2:13" ht="41.25" customHeight="1">
      <c r="B100" s="88" t="s">
        <v>39</v>
      </c>
      <c r="C100" s="83"/>
      <c r="D100" s="83"/>
      <c r="E100" s="83"/>
      <c r="F100" s="83"/>
      <c r="G100" s="83"/>
      <c r="H100" s="83"/>
      <c r="I100" s="17" t="s">
        <v>56</v>
      </c>
      <c r="J100" s="42">
        <v>540</v>
      </c>
      <c r="K100" s="2" t="s">
        <v>40</v>
      </c>
      <c r="L100" s="3">
        <v>42</v>
      </c>
      <c r="M100" s="11">
        <v>105.2</v>
      </c>
    </row>
    <row r="101" spans="2:13" ht="62.25" customHeight="1">
      <c r="B101" s="103" t="s">
        <v>135</v>
      </c>
      <c r="C101" s="103"/>
      <c r="D101" s="103"/>
      <c r="E101" s="103"/>
      <c r="F101" s="103"/>
      <c r="G101" s="103"/>
      <c r="H101" s="103"/>
      <c r="I101" s="18" t="s">
        <v>57</v>
      </c>
      <c r="J101" s="2" t="s">
        <v>136</v>
      </c>
      <c r="K101" s="2" t="s">
        <v>137</v>
      </c>
      <c r="L101" s="3">
        <f>L102</f>
        <v>86</v>
      </c>
      <c r="M101" s="10">
        <f>M102</f>
        <v>108.6</v>
      </c>
    </row>
    <row r="102" spans="2:13" ht="18.75" customHeight="1">
      <c r="B102" s="88" t="s">
        <v>43</v>
      </c>
      <c r="C102" s="83"/>
      <c r="D102" s="83"/>
      <c r="E102" s="83"/>
      <c r="F102" s="83"/>
      <c r="G102" s="83"/>
      <c r="H102" s="83"/>
      <c r="I102" s="17" t="s">
        <v>57</v>
      </c>
      <c r="J102" s="42">
        <v>540</v>
      </c>
      <c r="K102" s="2" t="s">
        <v>137</v>
      </c>
      <c r="L102" s="3">
        <f>L103</f>
        <v>86</v>
      </c>
      <c r="M102" s="11">
        <f>M103</f>
        <v>108.6</v>
      </c>
    </row>
    <row r="103" spans="2:13" ht="41.25" customHeight="1">
      <c r="B103" s="88" t="s">
        <v>39</v>
      </c>
      <c r="C103" s="83"/>
      <c r="D103" s="83"/>
      <c r="E103" s="83"/>
      <c r="F103" s="83"/>
      <c r="G103" s="83"/>
      <c r="H103" s="83"/>
      <c r="I103" s="17" t="s">
        <v>57</v>
      </c>
      <c r="J103" s="42">
        <v>540</v>
      </c>
      <c r="K103" s="2" t="s">
        <v>40</v>
      </c>
      <c r="L103" s="3">
        <v>86</v>
      </c>
      <c r="M103" s="11">
        <v>108.6</v>
      </c>
    </row>
    <row r="104" spans="2:13" ht="41.25" customHeight="1">
      <c r="B104" s="122" t="s">
        <v>104</v>
      </c>
      <c r="C104" s="123"/>
      <c r="D104" s="123"/>
      <c r="E104" s="123"/>
      <c r="F104" s="123"/>
      <c r="G104" s="123"/>
      <c r="H104" s="123"/>
      <c r="I104" s="18" t="s">
        <v>105</v>
      </c>
      <c r="J104" s="2" t="s">
        <v>136</v>
      </c>
      <c r="K104" s="2" t="s">
        <v>137</v>
      </c>
      <c r="L104" s="3">
        <f>L105</f>
        <v>11</v>
      </c>
      <c r="M104" s="37">
        <f>M105</f>
        <v>53.2</v>
      </c>
    </row>
    <row r="105" spans="2:13" ht="22.5" customHeight="1">
      <c r="B105" s="95" t="s">
        <v>43</v>
      </c>
      <c r="C105" s="96"/>
      <c r="D105" s="96"/>
      <c r="E105" s="96"/>
      <c r="F105" s="96"/>
      <c r="G105" s="96"/>
      <c r="H105" s="96"/>
      <c r="I105" s="17" t="s">
        <v>105</v>
      </c>
      <c r="J105" s="42">
        <v>540</v>
      </c>
      <c r="K105" s="2" t="s">
        <v>137</v>
      </c>
      <c r="L105" s="3">
        <f>L106</f>
        <v>11</v>
      </c>
      <c r="M105" s="38">
        <f>M106</f>
        <v>53.2</v>
      </c>
    </row>
    <row r="106" spans="2:13" ht="41.25" customHeight="1">
      <c r="B106" s="95" t="s">
        <v>39</v>
      </c>
      <c r="C106" s="96"/>
      <c r="D106" s="96"/>
      <c r="E106" s="96"/>
      <c r="F106" s="96"/>
      <c r="G106" s="96"/>
      <c r="H106" s="96"/>
      <c r="I106" s="17" t="s">
        <v>105</v>
      </c>
      <c r="J106" s="42">
        <v>540</v>
      </c>
      <c r="K106" s="2" t="s">
        <v>40</v>
      </c>
      <c r="L106" s="3">
        <v>11</v>
      </c>
      <c r="M106" s="38">
        <v>53.2</v>
      </c>
    </row>
    <row r="107" spans="2:13" ht="42.75" customHeight="1">
      <c r="B107" s="103" t="s">
        <v>109</v>
      </c>
      <c r="C107" s="103"/>
      <c r="D107" s="103"/>
      <c r="E107" s="103"/>
      <c r="F107" s="103"/>
      <c r="G107" s="103"/>
      <c r="H107" s="103"/>
      <c r="I107" s="18" t="s">
        <v>108</v>
      </c>
      <c r="J107" s="2" t="s">
        <v>136</v>
      </c>
      <c r="K107" s="2" t="s">
        <v>137</v>
      </c>
      <c r="L107" s="3"/>
      <c r="M107" s="37">
        <f>M108</f>
        <v>61.4</v>
      </c>
    </row>
    <row r="108" spans="2:13" ht="24" customHeight="1">
      <c r="B108" s="88" t="s">
        <v>43</v>
      </c>
      <c r="C108" s="83"/>
      <c r="D108" s="83"/>
      <c r="E108" s="83"/>
      <c r="F108" s="83"/>
      <c r="G108" s="83"/>
      <c r="H108" s="83"/>
      <c r="I108" s="20" t="s">
        <v>108</v>
      </c>
      <c r="J108" s="42">
        <v>540</v>
      </c>
      <c r="K108" s="2" t="s">
        <v>137</v>
      </c>
      <c r="L108" s="3"/>
      <c r="M108" s="38">
        <f>M109</f>
        <v>61.4</v>
      </c>
    </row>
    <row r="109" spans="2:13" ht="41.25" customHeight="1">
      <c r="B109" s="88" t="s">
        <v>39</v>
      </c>
      <c r="C109" s="83"/>
      <c r="D109" s="83"/>
      <c r="E109" s="83"/>
      <c r="F109" s="83"/>
      <c r="G109" s="83"/>
      <c r="H109" s="83"/>
      <c r="I109" s="20" t="s">
        <v>108</v>
      </c>
      <c r="J109" s="42">
        <v>540</v>
      </c>
      <c r="K109" s="2" t="s">
        <v>40</v>
      </c>
      <c r="L109" s="3"/>
      <c r="M109" s="38">
        <v>61.4</v>
      </c>
    </row>
    <row r="110" spans="2:15" ht="36" customHeight="1">
      <c r="B110" s="129" t="s">
        <v>12</v>
      </c>
      <c r="C110" s="129"/>
      <c r="D110" s="129"/>
      <c r="E110" s="129"/>
      <c r="F110" s="129"/>
      <c r="G110" s="129"/>
      <c r="H110" s="129"/>
      <c r="I110" s="23" t="s">
        <v>58</v>
      </c>
      <c r="J110" s="2" t="s">
        <v>136</v>
      </c>
      <c r="K110" s="2" t="s">
        <v>137</v>
      </c>
      <c r="L110" s="3">
        <f>L111</f>
        <v>10</v>
      </c>
      <c r="M110" s="10">
        <f>M111</f>
        <v>75</v>
      </c>
      <c r="O110" s="40">
        <f>O112</f>
        <v>75</v>
      </c>
    </row>
    <row r="111" spans="2:13" ht="15" customHeight="1">
      <c r="B111" s="88" t="s">
        <v>45</v>
      </c>
      <c r="C111" s="83"/>
      <c r="D111" s="83"/>
      <c r="E111" s="83"/>
      <c r="F111" s="83"/>
      <c r="G111" s="83"/>
      <c r="H111" s="83"/>
      <c r="I111" s="25" t="s">
        <v>58</v>
      </c>
      <c r="J111" s="42">
        <v>870</v>
      </c>
      <c r="K111" s="2" t="s">
        <v>137</v>
      </c>
      <c r="L111" s="3">
        <f>L112</f>
        <v>10</v>
      </c>
      <c r="M111" s="11">
        <f>M112</f>
        <v>75</v>
      </c>
    </row>
    <row r="112" spans="2:15" ht="12.75">
      <c r="B112" s="88" t="s">
        <v>44</v>
      </c>
      <c r="C112" s="83"/>
      <c r="D112" s="83"/>
      <c r="E112" s="83"/>
      <c r="F112" s="83"/>
      <c r="G112" s="83"/>
      <c r="H112" s="83"/>
      <c r="I112" s="25" t="s">
        <v>58</v>
      </c>
      <c r="J112" s="42">
        <v>870</v>
      </c>
      <c r="K112" s="2" t="s">
        <v>46</v>
      </c>
      <c r="L112" s="3">
        <v>10</v>
      </c>
      <c r="M112" s="11">
        <v>75</v>
      </c>
      <c r="O112" s="40">
        <f>M112</f>
        <v>75</v>
      </c>
    </row>
    <row r="113" spans="2:13" ht="39.75" customHeight="1">
      <c r="B113" s="90" t="s">
        <v>100</v>
      </c>
      <c r="C113" s="91"/>
      <c r="D113" s="91"/>
      <c r="E113" s="91"/>
      <c r="F113" s="91"/>
      <c r="G113" s="91"/>
      <c r="H113" s="91"/>
      <c r="I113" s="18" t="s">
        <v>99</v>
      </c>
      <c r="J113" s="2" t="s">
        <v>136</v>
      </c>
      <c r="K113" s="2" t="s">
        <v>137</v>
      </c>
      <c r="L113" s="3">
        <f>L114</f>
        <v>20</v>
      </c>
      <c r="M113" s="10">
        <f>M114</f>
        <v>40</v>
      </c>
    </row>
    <row r="114" spans="2:13" ht="23.25" customHeight="1">
      <c r="B114" s="97" t="s">
        <v>27</v>
      </c>
      <c r="C114" s="98"/>
      <c r="D114" s="98"/>
      <c r="E114" s="98"/>
      <c r="F114" s="98"/>
      <c r="G114" s="98"/>
      <c r="H114" s="98"/>
      <c r="I114" s="17" t="s">
        <v>99</v>
      </c>
      <c r="J114" s="42">
        <v>244</v>
      </c>
      <c r="K114" s="2" t="s">
        <v>137</v>
      </c>
      <c r="L114" s="3">
        <f>L115</f>
        <v>20</v>
      </c>
      <c r="M114" s="11">
        <f>M115</f>
        <v>40</v>
      </c>
    </row>
    <row r="115" spans="2:15" ht="23.25" customHeight="1">
      <c r="B115" s="97" t="s">
        <v>51</v>
      </c>
      <c r="C115" s="98"/>
      <c r="D115" s="98"/>
      <c r="E115" s="98"/>
      <c r="F115" s="98"/>
      <c r="G115" s="98"/>
      <c r="H115" s="98"/>
      <c r="I115" s="17" t="s">
        <v>99</v>
      </c>
      <c r="J115" s="42">
        <v>244</v>
      </c>
      <c r="K115" s="2" t="s">
        <v>50</v>
      </c>
      <c r="L115" s="3">
        <v>20</v>
      </c>
      <c r="M115" s="11">
        <v>40</v>
      </c>
      <c r="O115" s="40">
        <f>M113+M116+M119+M122+M125+M128</f>
        <v>530</v>
      </c>
    </row>
    <row r="116" spans="2:13" ht="42" customHeight="1">
      <c r="B116" s="89" t="s">
        <v>65</v>
      </c>
      <c r="C116" s="89"/>
      <c r="D116" s="89"/>
      <c r="E116" s="89"/>
      <c r="F116" s="89"/>
      <c r="G116" s="89"/>
      <c r="H116" s="89"/>
      <c r="I116" s="18" t="s">
        <v>95</v>
      </c>
      <c r="J116" s="2" t="s">
        <v>136</v>
      </c>
      <c r="K116" s="2" t="s">
        <v>137</v>
      </c>
      <c r="L116" s="3">
        <f>L117</f>
        <v>20</v>
      </c>
      <c r="M116" s="10">
        <f>M117</f>
        <v>40</v>
      </c>
    </row>
    <row r="117" spans="2:13" ht="27" customHeight="1">
      <c r="B117" s="88" t="s">
        <v>27</v>
      </c>
      <c r="C117" s="83"/>
      <c r="D117" s="83"/>
      <c r="E117" s="83"/>
      <c r="F117" s="83"/>
      <c r="G117" s="83"/>
      <c r="H117" s="83"/>
      <c r="I117" s="17" t="s">
        <v>95</v>
      </c>
      <c r="J117" s="42">
        <v>244</v>
      </c>
      <c r="K117" s="2" t="s">
        <v>137</v>
      </c>
      <c r="L117" s="3">
        <f>L118</f>
        <v>20</v>
      </c>
      <c r="M117" s="11">
        <f>M118</f>
        <v>40</v>
      </c>
    </row>
    <row r="118" spans="2:13" ht="15.75" customHeight="1">
      <c r="B118" s="88" t="s">
        <v>51</v>
      </c>
      <c r="C118" s="83"/>
      <c r="D118" s="83"/>
      <c r="E118" s="83"/>
      <c r="F118" s="83"/>
      <c r="G118" s="83"/>
      <c r="H118" s="83"/>
      <c r="I118" s="17" t="s">
        <v>95</v>
      </c>
      <c r="J118" s="42">
        <v>244</v>
      </c>
      <c r="K118" s="2" t="s">
        <v>50</v>
      </c>
      <c r="L118" s="3">
        <v>20</v>
      </c>
      <c r="M118" s="11">
        <v>40</v>
      </c>
    </row>
    <row r="119" spans="2:13" ht="40.5" customHeight="1">
      <c r="B119" s="89" t="s">
        <v>13</v>
      </c>
      <c r="C119" s="89"/>
      <c r="D119" s="89"/>
      <c r="E119" s="89"/>
      <c r="F119" s="89"/>
      <c r="G119" s="89"/>
      <c r="H119" s="89"/>
      <c r="I119" s="18" t="s">
        <v>59</v>
      </c>
      <c r="J119" s="2" t="s">
        <v>136</v>
      </c>
      <c r="K119" s="2" t="s">
        <v>137</v>
      </c>
      <c r="L119" s="3">
        <f>L120</f>
        <v>20</v>
      </c>
      <c r="M119" s="10">
        <f>M120</f>
        <v>40</v>
      </c>
    </row>
    <row r="120" spans="2:13" ht="23.25" customHeight="1">
      <c r="B120" s="88" t="s">
        <v>27</v>
      </c>
      <c r="C120" s="83"/>
      <c r="D120" s="83"/>
      <c r="E120" s="83"/>
      <c r="F120" s="83"/>
      <c r="G120" s="83"/>
      <c r="H120" s="83"/>
      <c r="I120" s="17" t="s">
        <v>59</v>
      </c>
      <c r="J120" s="42">
        <v>244</v>
      </c>
      <c r="K120" s="2" t="s">
        <v>137</v>
      </c>
      <c r="L120" s="3">
        <f>L121</f>
        <v>20</v>
      </c>
      <c r="M120" s="11">
        <f>M121</f>
        <v>40</v>
      </c>
    </row>
    <row r="121" spans="2:13" ht="23.25" customHeight="1">
      <c r="B121" s="88" t="s">
        <v>51</v>
      </c>
      <c r="C121" s="83"/>
      <c r="D121" s="83"/>
      <c r="E121" s="83"/>
      <c r="F121" s="83"/>
      <c r="G121" s="83"/>
      <c r="H121" s="83"/>
      <c r="I121" s="17" t="s">
        <v>59</v>
      </c>
      <c r="J121" s="42">
        <v>244</v>
      </c>
      <c r="K121" s="2" t="s">
        <v>50</v>
      </c>
      <c r="L121" s="3">
        <v>20</v>
      </c>
      <c r="M121" s="11">
        <v>40</v>
      </c>
    </row>
    <row r="122" spans="2:13" ht="41.25" customHeight="1">
      <c r="B122" s="90" t="s">
        <v>66</v>
      </c>
      <c r="C122" s="91"/>
      <c r="D122" s="91"/>
      <c r="E122" s="91"/>
      <c r="F122" s="91"/>
      <c r="G122" s="91"/>
      <c r="H122" s="91"/>
      <c r="I122" s="18" t="s">
        <v>96</v>
      </c>
      <c r="J122" s="2" t="s">
        <v>136</v>
      </c>
      <c r="K122" s="2" t="s">
        <v>137</v>
      </c>
      <c r="L122" s="3">
        <f>L123</f>
        <v>20</v>
      </c>
      <c r="M122" s="10">
        <f>M123</f>
        <v>20</v>
      </c>
    </row>
    <row r="123" spans="2:13" ht="26.25" customHeight="1">
      <c r="B123" s="97" t="s">
        <v>27</v>
      </c>
      <c r="C123" s="98"/>
      <c r="D123" s="98"/>
      <c r="E123" s="98"/>
      <c r="F123" s="98"/>
      <c r="G123" s="98"/>
      <c r="H123" s="98"/>
      <c r="I123" s="17" t="s">
        <v>96</v>
      </c>
      <c r="J123" s="42">
        <v>244</v>
      </c>
      <c r="K123" s="2" t="s">
        <v>137</v>
      </c>
      <c r="L123" s="3">
        <f>L124</f>
        <v>20</v>
      </c>
      <c r="M123" s="11">
        <f>M124</f>
        <v>20</v>
      </c>
    </row>
    <row r="124" spans="2:13" ht="23.25" customHeight="1">
      <c r="B124" s="97" t="s">
        <v>51</v>
      </c>
      <c r="C124" s="98"/>
      <c r="D124" s="98"/>
      <c r="E124" s="98"/>
      <c r="F124" s="98"/>
      <c r="G124" s="98"/>
      <c r="H124" s="98"/>
      <c r="I124" s="17" t="s">
        <v>96</v>
      </c>
      <c r="J124" s="42">
        <v>244</v>
      </c>
      <c r="K124" s="2" t="s">
        <v>50</v>
      </c>
      <c r="L124" s="3">
        <v>20</v>
      </c>
      <c r="M124" s="11">
        <v>20</v>
      </c>
    </row>
    <row r="125" spans="2:13" ht="57" customHeight="1">
      <c r="B125" s="90" t="s">
        <v>67</v>
      </c>
      <c r="C125" s="91"/>
      <c r="D125" s="91"/>
      <c r="E125" s="91"/>
      <c r="F125" s="91"/>
      <c r="G125" s="91"/>
      <c r="H125" s="91"/>
      <c r="I125" s="18" t="s">
        <v>97</v>
      </c>
      <c r="J125" s="2" t="s">
        <v>136</v>
      </c>
      <c r="K125" s="2" t="s">
        <v>137</v>
      </c>
      <c r="L125" s="3">
        <f>L126</f>
        <v>20</v>
      </c>
      <c r="M125" s="10">
        <f>M126</f>
        <v>360</v>
      </c>
    </row>
    <row r="126" spans="2:13" ht="23.25" customHeight="1">
      <c r="B126" s="97" t="s">
        <v>27</v>
      </c>
      <c r="C126" s="98"/>
      <c r="D126" s="98"/>
      <c r="E126" s="98"/>
      <c r="F126" s="98"/>
      <c r="G126" s="98"/>
      <c r="H126" s="98"/>
      <c r="I126" s="17" t="s">
        <v>97</v>
      </c>
      <c r="J126" s="42">
        <v>244</v>
      </c>
      <c r="K126" s="2" t="s">
        <v>137</v>
      </c>
      <c r="L126" s="3">
        <f>L127</f>
        <v>20</v>
      </c>
      <c r="M126" s="11">
        <f>M127</f>
        <v>360</v>
      </c>
    </row>
    <row r="127" spans="2:13" ht="20.25" customHeight="1">
      <c r="B127" s="97" t="s">
        <v>51</v>
      </c>
      <c r="C127" s="98"/>
      <c r="D127" s="98"/>
      <c r="E127" s="98"/>
      <c r="F127" s="98"/>
      <c r="G127" s="98"/>
      <c r="H127" s="98"/>
      <c r="I127" s="17" t="s">
        <v>97</v>
      </c>
      <c r="J127" s="42">
        <v>244</v>
      </c>
      <c r="K127" s="2" t="s">
        <v>50</v>
      </c>
      <c r="L127" s="3">
        <v>20</v>
      </c>
      <c r="M127" s="11">
        <v>360</v>
      </c>
    </row>
    <row r="128" spans="2:13" ht="48.75" customHeight="1">
      <c r="B128" s="90" t="s">
        <v>68</v>
      </c>
      <c r="C128" s="91"/>
      <c r="D128" s="91"/>
      <c r="E128" s="91"/>
      <c r="F128" s="91"/>
      <c r="G128" s="91"/>
      <c r="H128" s="91"/>
      <c r="I128" s="18" t="s">
        <v>98</v>
      </c>
      <c r="J128" s="2" t="s">
        <v>136</v>
      </c>
      <c r="K128" s="2" t="s">
        <v>137</v>
      </c>
      <c r="L128" s="3">
        <f>L129</f>
        <v>20</v>
      </c>
      <c r="M128" s="10">
        <f>M129</f>
        <v>30</v>
      </c>
    </row>
    <row r="129" spans="2:13" ht="23.25" customHeight="1">
      <c r="B129" s="97" t="s">
        <v>27</v>
      </c>
      <c r="C129" s="98"/>
      <c r="D129" s="98"/>
      <c r="E129" s="98"/>
      <c r="F129" s="98"/>
      <c r="G129" s="98"/>
      <c r="H129" s="98"/>
      <c r="I129" s="17" t="s">
        <v>98</v>
      </c>
      <c r="J129" s="42">
        <v>244</v>
      </c>
      <c r="K129" s="2" t="s">
        <v>137</v>
      </c>
      <c r="L129" s="3">
        <f>L130</f>
        <v>20</v>
      </c>
      <c r="M129" s="11">
        <f>M130</f>
        <v>30</v>
      </c>
    </row>
    <row r="130" spans="2:13" ht="23.25" customHeight="1">
      <c r="B130" s="97" t="s">
        <v>51</v>
      </c>
      <c r="C130" s="98"/>
      <c r="D130" s="98"/>
      <c r="E130" s="98"/>
      <c r="F130" s="98"/>
      <c r="G130" s="98"/>
      <c r="H130" s="98"/>
      <c r="I130" s="17" t="s">
        <v>98</v>
      </c>
      <c r="J130" s="42">
        <v>244</v>
      </c>
      <c r="K130" s="2" t="s">
        <v>50</v>
      </c>
      <c r="L130" s="3">
        <v>20</v>
      </c>
      <c r="M130" s="11">
        <v>30</v>
      </c>
    </row>
    <row r="131" spans="2:15" ht="44.25" customHeight="1">
      <c r="B131" s="127" t="s">
        <v>16</v>
      </c>
      <c r="C131" s="128"/>
      <c r="D131" s="128"/>
      <c r="E131" s="128"/>
      <c r="F131" s="128"/>
      <c r="G131" s="128"/>
      <c r="H131" s="128"/>
      <c r="I131" s="19" t="s">
        <v>60</v>
      </c>
      <c r="J131" s="2" t="s">
        <v>136</v>
      </c>
      <c r="K131" s="2" t="s">
        <v>137</v>
      </c>
      <c r="L131" s="3" t="e">
        <f>L132+#REF!</f>
        <v>#REF!</v>
      </c>
      <c r="M131" s="10">
        <f>M132</f>
        <v>200.3</v>
      </c>
      <c r="O131" s="40">
        <f>M131</f>
        <v>200.3</v>
      </c>
    </row>
    <row r="132" spans="2:13" ht="33" customHeight="1">
      <c r="B132" s="97" t="s">
        <v>41</v>
      </c>
      <c r="C132" s="98"/>
      <c r="D132" s="98"/>
      <c r="E132" s="98"/>
      <c r="F132" s="98"/>
      <c r="G132" s="98"/>
      <c r="H132" s="98"/>
      <c r="I132" s="24" t="s">
        <v>60</v>
      </c>
      <c r="J132" s="42">
        <v>121</v>
      </c>
      <c r="K132" s="2" t="s">
        <v>137</v>
      </c>
      <c r="L132" s="3">
        <f>L133</f>
        <v>90</v>
      </c>
      <c r="M132" s="11">
        <f>M133</f>
        <v>200.3</v>
      </c>
    </row>
    <row r="133" spans="2:13" ht="27.75" customHeight="1">
      <c r="B133" s="97" t="s">
        <v>75</v>
      </c>
      <c r="C133" s="98"/>
      <c r="D133" s="98"/>
      <c r="E133" s="98"/>
      <c r="F133" s="98"/>
      <c r="G133" s="98"/>
      <c r="H133" s="98"/>
      <c r="I133" s="24" t="s">
        <v>60</v>
      </c>
      <c r="J133" s="42">
        <v>121</v>
      </c>
      <c r="K133" s="2" t="s">
        <v>47</v>
      </c>
      <c r="L133" s="3">
        <v>90</v>
      </c>
      <c r="M133" s="11">
        <v>200.3</v>
      </c>
    </row>
    <row r="134" spans="2:15" ht="65.25" customHeight="1">
      <c r="B134" s="99" t="s">
        <v>106</v>
      </c>
      <c r="C134" s="100"/>
      <c r="D134" s="100"/>
      <c r="E134" s="100"/>
      <c r="F134" s="100"/>
      <c r="G134" s="100"/>
      <c r="H134" s="100"/>
      <c r="I134" s="19" t="s">
        <v>107</v>
      </c>
      <c r="J134" s="22" t="s">
        <v>136</v>
      </c>
      <c r="K134" s="22" t="s">
        <v>137</v>
      </c>
      <c r="L134" s="5"/>
      <c r="M134" s="10">
        <f>M135</f>
        <v>1</v>
      </c>
      <c r="O134" s="40">
        <f>M134</f>
        <v>1</v>
      </c>
    </row>
    <row r="135" spans="2:13" ht="28.5" customHeight="1">
      <c r="B135" s="101" t="s">
        <v>27</v>
      </c>
      <c r="C135" s="102"/>
      <c r="D135" s="102"/>
      <c r="E135" s="102"/>
      <c r="F135" s="102"/>
      <c r="G135" s="102"/>
      <c r="H135" s="102"/>
      <c r="I135" s="21" t="s">
        <v>107</v>
      </c>
      <c r="J135" s="42">
        <v>244</v>
      </c>
      <c r="K135" s="2" t="s">
        <v>137</v>
      </c>
      <c r="L135" s="3"/>
      <c r="M135" s="11">
        <f>M136</f>
        <v>1</v>
      </c>
    </row>
    <row r="136" spans="2:13" ht="40.5" customHeight="1">
      <c r="B136" s="101" t="s">
        <v>39</v>
      </c>
      <c r="C136" s="102"/>
      <c r="D136" s="102"/>
      <c r="E136" s="102"/>
      <c r="F136" s="102"/>
      <c r="G136" s="102"/>
      <c r="H136" s="102"/>
      <c r="I136" s="21" t="s">
        <v>107</v>
      </c>
      <c r="J136" s="42">
        <v>244</v>
      </c>
      <c r="K136" s="2" t="s">
        <v>40</v>
      </c>
      <c r="L136" s="3"/>
      <c r="M136" s="11">
        <v>1</v>
      </c>
    </row>
    <row r="137" spans="2:15" ht="42.75" customHeight="1">
      <c r="B137" s="93" t="s">
        <v>14</v>
      </c>
      <c r="C137" s="94"/>
      <c r="D137" s="94"/>
      <c r="E137" s="94"/>
      <c r="F137" s="94"/>
      <c r="G137" s="94"/>
      <c r="H137" s="94"/>
      <c r="I137" s="18" t="s">
        <v>101</v>
      </c>
      <c r="J137" s="2" t="s">
        <v>136</v>
      </c>
      <c r="K137" s="2" t="s">
        <v>137</v>
      </c>
      <c r="L137" s="3">
        <f>L138</f>
        <v>69.7</v>
      </c>
      <c r="M137" s="10">
        <f>M138</f>
        <v>120</v>
      </c>
      <c r="O137" s="40">
        <f>M137+M140</f>
        <v>289</v>
      </c>
    </row>
    <row r="138" spans="2:13" ht="24" customHeight="1">
      <c r="B138" s="97" t="s">
        <v>27</v>
      </c>
      <c r="C138" s="98"/>
      <c r="D138" s="98"/>
      <c r="E138" s="98"/>
      <c r="F138" s="98"/>
      <c r="G138" s="98"/>
      <c r="H138" s="98"/>
      <c r="I138" s="17" t="s">
        <v>101</v>
      </c>
      <c r="J138" s="42">
        <v>244</v>
      </c>
      <c r="K138" s="2" t="s">
        <v>137</v>
      </c>
      <c r="L138" s="3">
        <f>L139</f>
        <v>69.7</v>
      </c>
      <c r="M138" s="11">
        <f>M139</f>
        <v>120</v>
      </c>
    </row>
    <row r="139" spans="2:13" ht="15.75" customHeight="1">
      <c r="B139" s="97" t="s">
        <v>49</v>
      </c>
      <c r="C139" s="98"/>
      <c r="D139" s="98"/>
      <c r="E139" s="98"/>
      <c r="F139" s="98"/>
      <c r="G139" s="98"/>
      <c r="H139" s="98"/>
      <c r="I139" s="17" t="s">
        <v>101</v>
      </c>
      <c r="J139" s="42">
        <v>244</v>
      </c>
      <c r="K139" s="2" t="s">
        <v>48</v>
      </c>
      <c r="L139" s="3">
        <v>69.7</v>
      </c>
      <c r="M139" s="11">
        <v>120</v>
      </c>
    </row>
    <row r="140" spans="2:13" ht="42.75" customHeight="1">
      <c r="B140" s="93" t="s">
        <v>15</v>
      </c>
      <c r="C140" s="94"/>
      <c r="D140" s="94"/>
      <c r="E140" s="94"/>
      <c r="F140" s="94"/>
      <c r="G140" s="94"/>
      <c r="H140" s="94"/>
      <c r="I140" s="18" t="s">
        <v>102</v>
      </c>
      <c r="J140" s="2" t="s">
        <v>136</v>
      </c>
      <c r="K140" s="2" t="s">
        <v>137</v>
      </c>
      <c r="L140" s="3">
        <f>L141</f>
        <v>30.3</v>
      </c>
      <c r="M140" s="10">
        <f>M141</f>
        <v>169</v>
      </c>
    </row>
    <row r="141" spans="2:13" ht="27.75" customHeight="1">
      <c r="B141" s="97" t="s">
        <v>27</v>
      </c>
      <c r="C141" s="98"/>
      <c r="D141" s="98"/>
      <c r="E141" s="98"/>
      <c r="F141" s="98"/>
      <c r="G141" s="98"/>
      <c r="H141" s="98"/>
      <c r="I141" s="17" t="s">
        <v>102</v>
      </c>
      <c r="J141" s="42">
        <v>244</v>
      </c>
      <c r="K141" s="2" t="s">
        <v>137</v>
      </c>
      <c r="L141" s="3">
        <f>L142</f>
        <v>30.3</v>
      </c>
      <c r="M141" s="11">
        <f>M142</f>
        <v>169</v>
      </c>
    </row>
    <row r="142" spans="2:13" ht="27" customHeight="1">
      <c r="B142" s="97" t="s">
        <v>49</v>
      </c>
      <c r="C142" s="98"/>
      <c r="D142" s="98"/>
      <c r="E142" s="98"/>
      <c r="F142" s="98"/>
      <c r="G142" s="98"/>
      <c r="H142" s="98"/>
      <c r="I142" s="17" t="s">
        <v>102</v>
      </c>
      <c r="J142" s="42">
        <v>244</v>
      </c>
      <c r="K142" s="2" t="s">
        <v>48</v>
      </c>
      <c r="L142" s="3">
        <v>30.3</v>
      </c>
      <c r="M142" s="11">
        <v>169</v>
      </c>
    </row>
    <row r="143" spans="2:13" ht="60.75" customHeight="1">
      <c r="B143" s="105" t="s">
        <v>145</v>
      </c>
      <c r="C143" s="83"/>
      <c r="D143" s="83"/>
      <c r="E143" s="83"/>
      <c r="F143" s="83"/>
      <c r="G143" s="83"/>
      <c r="H143" s="83"/>
      <c r="I143" s="18" t="str">
        <f>I144</f>
        <v>99 9 0231</v>
      </c>
      <c r="J143" s="2" t="s">
        <v>136</v>
      </c>
      <c r="K143" s="2" t="s">
        <v>137</v>
      </c>
      <c r="L143" s="3">
        <f>L144</f>
        <v>78</v>
      </c>
      <c r="M143" s="11">
        <f>M144</f>
        <v>793.7</v>
      </c>
    </row>
    <row r="144" spans="2:13" ht="30.75" customHeight="1">
      <c r="B144" s="88" t="s">
        <v>31</v>
      </c>
      <c r="C144" s="83"/>
      <c r="D144" s="83"/>
      <c r="E144" s="83"/>
      <c r="F144" s="83"/>
      <c r="G144" s="83"/>
      <c r="H144" s="83"/>
      <c r="I144" s="20" t="str">
        <f>I145</f>
        <v>99 9 0231</v>
      </c>
      <c r="J144" s="42">
        <f>J145</f>
        <v>243</v>
      </c>
      <c r="K144" s="2" t="s">
        <v>137</v>
      </c>
      <c r="L144" s="3">
        <f>L145</f>
        <v>78</v>
      </c>
      <c r="M144" s="11">
        <f>M145</f>
        <v>793.7</v>
      </c>
    </row>
    <row r="145" spans="2:13" ht="27" customHeight="1">
      <c r="B145" s="83" t="s">
        <v>114</v>
      </c>
      <c r="C145" s="83"/>
      <c r="D145" s="83"/>
      <c r="E145" s="83"/>
      <c r="F145" s="83"/>
      <c r="G145" s="83"/>
      <c r="H145" s="83"/>
      <c r="I145" s="20" t="s">
        <v>144</v>
      </c>
      <c r="J145" s="42">
        <v>243</v>
      </c>
      <c r="K145" s="2" t="s">
        <v>110</v>
      </c>
      <c r="L145" s="3">
        <v>78</v>
      </c>
      <c r="M145" s="11">
        <v>793.7</v>
      </c>
    </row>
    <row r="146" spans="2:15" ht="26.25" customHeight="1">
      <c r="B146" s="93" t="s">
        <v>51</v>
      </c>
      <c r="C146" s="94"/>
      <c r="D146" s="94"/>
      <c r="E146" s="94"/>
      <c r="F146" s="94"/>
      <c r="G146" s="94"/>
      <c r="H146" s="94"/>
      <c r="I146" s="18" t="s">
        <v>103</v>
      </c>
      <c r="J146" s="2" t="s">
        <v>136</v>
      </c>
      <c r="K146" s="2" t="s">
        <v>137</v>
      </c>
      <c r="L146" s="3">
        <f>L147</f>
        <v>30.3</v>
      </c>
      <c r="M146" s="10">
        <f>M147</f>
        <v>360</v>
      </c>
      <c r="O146" s="40">
        <f>M146</f>
        <v>360</v>
      </c>
    </row>
    <row r="147" spans="2:13" ht="28.5" customHeight="1">
      <c r="B147" s="97" t="s">
        <v>70</v>
      </c>
      <c r="C147" s="98"/>
      <c r="D147" s="98"/>
      <c r="E147" s="98"/>
      <c r="F147" s="98"/>
      <c r="G147" s="98"/>
      <c r="H147" s="98"/>
      <c r="I147" s="17" t="s">
        <v>103</v>
      </c>
      <c r="J147" s="42">
        <v>321</v>
      </c>
      <c r="K147" s="2" t="s">
        <v>137</v>
      </c>
      <c r="L147" s="3">
        <f>L148</f>
        <v>30.3</v>
      </c>
      <c r="M147" s="11">
        <f>M148</f>
        <v>360</v>
      </c>
    </row>
    <row r="148" spans="2:13" ht="12.75">
      <c r="B148" s="97" t="s">
        <v>71</v>
      </c>
      <c r="C148" s="98"/>
      <c r="D148" s="98"/>
      <c r="E148" s="98"/>
      <c r="F148" s="98"/>
      <c r="G148" s="98"/>
      <c r="H148" s="98"/>
      <c r="I148" s="17" t="s">
        <v>103</v>
      </c>
      <c r="J148" s="42">
        <v>321</v>
      </c>
      <c r="K148" s="2" t="s">
        <v>69</v>
      </c>
      <c r="L148" s="3">
        <v>30.3</v>
      </c>
      <c r="M148" s="11">
        <v>360</v>
      </c>
    </row>
    <row r="150" spans="2:8" ht="39.75" customHeight="1">
      <c r="B150" s="86"/>
      <c r="C150" s="87"/>
      <c r="D150" s="87"/>
      <c r="E150" s="87"/>
      <c r="F150" s="87"/>
      <c r="G150" s="87"/>
      <c r="H150" s="87"/>
    </row>
  </sheetData>
  <sheetProtection selectLockedCells="1" selectUnlockedCells="1"/>
  <mergeCells count="149">
    <mergeCell ref="B74:H74"/>
    <mergeCell ref="B143:H143"/>
    <mergeCell ref="B144:H144"/>
    <mergeCell ref="B145:H145"/>
    <mergeCell ref="B91:H91"/>
    <mergeCell ref="B17:H17"/>
    <mergeCell ref="B18:H18"/>
    <mergeCell ref="B97:H97"/>
    <mergeCell ref="B94:H94"/>
    <mergeCell ref="B59:H59"/>
    <mergeCell ref="B87:H87"/>
    <mergeCell ref="B88:H88"/>
    <mergeCell ref="B86:H86"/>
    <mergeCell ref="B89:H89"/>
    <mergeCell ref="B93:H93"/>
    <mergeCell ref="B82:H82"/>
    <mergeCell ref="B84:H84"/>
    <mergeCell ref="B83:H83"/>
    <mergeCell ref="B125:H125"/>
    <mergeCell ref="B108:H108"/>
    <mergeCell ref="B123:H123"/>
    <mergeCell ref="B119:H119"/>
    <mergeCell ref="B112:H112"/>
    <mergeCell ref="B113:H113"/>
    <mergeCell ref="B121:H121"/>
    <mergeCell ref="B110:H110"/>
    <mergeCell ref="B111:H111"/>
    <mergeCell ref="B117:H117"/>
    <mergeCell ref="B100:H100"/>
    <mergeCell ref="B92:H92"/>
    <mergeCell ref="B138:H138"/>
    <mergeCell ref="B128:H128"/>
    <mergeCell ref="B133:H133"/>
    <mergeCell ref="B127:H127"/>
    <mergeCell ref="B132:H132"/>
    <mergeCell ref="B103:H103"/>
    <mergeCell ref="B102:H102"/>
    <mergeCell ref="B95:H95"/>
    <mergeCell ref="B142:H142"/>
    <mergeCell ref="B141:H141"/>
    <mergeCell ref="B114:H114"/>
    <mergeCell ref="B115:H115"/>
    <mergeCell ref="B131:H131"/>
    <mergeCell ref="B130:H130"/>
    <mergeCell ref="B129:H129"/>
    <mergeCell ref="B140:H140"/>
    <mergeCell ref="B135:H135"/>
    <mergeCell ref="B139:H139"/>
    <mergeCell ref="B76:H76"/>
    <mergeCell ref="B105:H105"/>
    <mergeCell ref="B104:H104"/>
    <mergeCell ref="B101:H101"/>
    <mergeCell ref="B80:H80"/>
    <mergeCell ref="B79:H79"/>
    <mergeCell ref="B81:H81"/>
    <mergeCell ref="B78:H78"/>
    <mergeCell ref="B90:H90"/>
    <mergeCell ref="B85:H85"/>
    <mergeCell ref="B71:H71"/>
    <mergeCell ref="B56:H56"/>
    <mergeCell ref="B64:H64"/>
    <mergeCell ref="B67:H67"/>
    <mergeCell ref="B63:H63"/>
    <mergeCell ref="B61:H61"/>
    <mergeCell ref="B60:H60"/>
    <mergeCell ref="B14:H14"/>
    <mergeCell ref="B13:H13"/>
    <mergeCell ref="B22:H22"/>
    <mergeCell ref="B20:H20"/>
    <mergeCell ref="B21:H21"/>
    <mergeCell ref="B27:H27"/>
    <mergeCell ref="B19:H19"/>
    <mergeCell ref="B16:H16"/>
    <mergeCell ref="B23:H23"/>
    <mergeCell ref="B24:H24"/>
    <mergeCell ref="B3:L3"/>
    <mergeCell ref="B5:H5"/>
    <mergeCell ref="B7:H7"/>
    <mergeCell ref="B6:H6"/>
    <mergeCell ref="B4:M4"/>
    <mergeCell ref="B9:H9"/>
    <mergeCell ref="B8:H8"/>
    <mergeCell ref="B11:H11"/>
    <mergeCell ref="B15:H15"/>
    <mergeCell ref="B10:H10"/>
    <mergeCell ref="B12:H12"/>
    <mergeCell ref="B148:H148"/>
    <mergeCell ref="B146:H146"/>
    <mergeCell ref="B52:H52"/>
    <mergeCell ref="B147:H147"/>
    <mergeCell ref="B40:H40"/>
    <mergeCell ref="B77:H77"/>
    <mergeCell ref="B26:H26"/>
    <mergeCell ref="B25:H25"/>
    <mergeCell ref="B31:H31"/>
    <mergeCell ref="B37:H37"/>
    <mergeCell ref="B28:H28"/>
    <mergeCell ref="B58:H58"/>
    <mergeCell ref="B41:H41"/>
    <mergeCell ref="B42:H42"/>
    <mergeCell ref="B49:H49"/>
    <mergeCell ref="B70:H70"/>
    <mergeCell ref="B54:H54"/>
    <mergeCell ref="B47:H47"/>
    <mergeCell ref="B66:H66"/>
    <mergeCell ref="B46:H46"/>
    <mergeCell ref="B51:H51"/>
    <mergeCell ref="B57:H57"/>
    <mergeCell ref="B68:H68"/>
    <mergeCell ref="B107:H107"/>
    <mergeCell ref="B124:H124"/>
    <mergeCell ref="B29:H29"/>
    <mergeCell ref="B33:H33"/>
    <mergeCell ref="B32:H32"/>
    <mergeCell ref="B35:H35"/>
    <mergeCell ref="B55:H55"/>
    <mergeCell ref="B53:H53"/>
    <mergeCell ref="B38:H38"/>
    <mergeCell ref="B48:H48"/>
    <mergeCell ref="B99:H99"/>
    <mergeCell ref="B118:H118"/>
    <mergeCell ref="B98:H98"/>
    <mergeCell ref="B137:H137"/>
    <mergeCell ref="B106:H106"/>
    <mergeCell ref="B50:H50"/>
    <mergeCell ref="B69:H69"/>
    <mergeCell ref="B126:H126"/>
    <mergeCell ref="B134:H134"/>
    <mergeCell ref="B136:H136"/>
    <mergeCell ref="B150:H150"/>
    <mergeCell ref="B43:H43"/>
    <mergeCell ref="B44:H44"/>
    <mergeCell ref="B45:H45"/>
    <mergeCell ref="B36:H36"/>
    <mergeCell ref="B109:H109"/>
    <mergeCell ref="B116:H116"/>
    <mergeCell ref="B120:H120"/>
    <mergeCell ref="B96:H96"/>
    <mergeCell ref="B122:H122"/>
    <mergeCell ref="Q2:Z2"/>
    <mergeCell ref="H2:M2"/>
    <mergeCell ref="B65:H65"/>
    <mergeCell ref="B75:H75"/>
    <mergeCell ref="B73:H73"/>
    <mergeCell ref="B30:H30"/>
    <mergeCell ref="B34:H34"/>
    <mergeCell ref="B39:H39"/>
    <mergeCell ref="B62:H62"/>
    <mergeCell ref="B72:H72"/>
  </mergeCells>
  <printOptions/>
  <pageMargins left="0.7480314960629921" right="0.5511811023622047" top="0.4330708661417323" bottom="0.1968503937007874" header="0.5118110236220472" footer="0.5118110236220472"/>
  <pageSetup fitToHeight="38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</dc:creator>
  <cp:keywords/>
  <dc:description/>
  <cp:lastModifiedBy>ГлБух</cp:lastModifiedBy>
  <cp:lastPrinted>2015-04-03T12:37:21Z</cp:lastPrinted>
  <dcterms:created xsi:type="dcterms:W3CDTF">2013-12-12T07:19:59Z</dcterms:created>
  <dcterms:modified xsi:type="dcterms:W3CDTF">2015-04-03T12:38:39Z</dcterms:modified>
  <cp:category/>
  <cp:version/>
  <cp:contentType/>
  <cp:contentStatus/>
</cp:coreProperties>
</file>