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44" i="1"/>
  <c r="S46"/>
  <c r="S42"/>
  <c r="C11"/>
  <c r="M33"/>
  <c r="S33" s="1"/>
  <c r="H33"/>
  <c r="C33"/>
  <c r="S32"/>
  <c r="M32"/>
  <c r="H32"/>
  <c r="C32"/>
  <c r="M30"/>
  <c r="H30"/>
  <c r="C30"/>
  <c r="M28"/>
  <c r="S28"/>
  <c r="H28"/>
  <c r="C28"/>
  <c r="M21"/>
  <c r="H21"/>
  <c r="C21"/>
  <c r="M20"/>
  <c r="M22"/>
  <c r="M23"/>
  <c r="M24"/>
  <c r="M25"/>
  <c r="M26"/>
  <c r="M27"/>
  <c r="M29"/>
  <c r="M31"/>
  <c r="M34"/>
  <c r="H20"/>
  <c r="S20" s="1"/>
  <c r="H22"/>
  <c r="H23"/>
  <c r="H24"/>
  <c r="H25"/>
  <c r="H26"/>
  <c r="H27"/>
  <c r="H29"/>
  <c r="H31"/>
  <c r="S31" s="1"/>
  <c r="H34"/>
  <c r="S34" s="1"/>
  <c r="C20"/>
  <c r="C22"/>
  <c r="C23"/>
  <c r="C24"/>
  <c r="C25"/>
  <c r="C26"/>
  <c r="C27"/>
  <c r="C29"/>
  <c r="C31"/>
  <c r="C34"/>
  <c r="H41"/>
  <c r="C41"/>
  <c r="M41"/>
  <c r="S41" s="1"/>
  <c r="M38"/>
  <c r="M39"/>
  <c r="M40"/>
  <c r="M19"/>
  <c r="H19"/>
  <c r="C19"/>
  <c r="C38"/>
  <c r="C39"/>
  <c r="C40"/>
  <c r="H37"/>
  <c r="C37"/>
  <c r="M37"/>
  <c r="S37" s="1"/>
  <c r="C15"/>
  <c r="M15"/>
  <c r="H15"/>
  <c r="D42"/>
  <c r="E42"/>
  <c r="F42"/>
  <c r="G42"/>
  <c r="J42"/>
  <c r="K42"/>
  <c r="L42"/>
  <c r="M42"/>
  <c r="N42"/>
  <c r="O42"/>
  <c r="P42"/>
  <c r="Q42"/>
  <c r="D35"/>
  <c r="E35"/>
  <c r="F35"/>
  <c r="G35"/>
  <c r="I35"/>
  <c r="J35"/>
  <c r="K35"/>
  <c r="L35"/>
  <c r="N35"/>
  <c r="O35"/>
  <c r="P35"/>
  <c r="Q35"/>
  <c r="D17"/>
  <c r="E17"/>
  <c r="F17"/>
  <c r="G17"/>
  <c r="I17"/>
  <c r="J17"/>
  <c r="K17"/>
  <c r="L17"/>
  <c r="N17"/>
  <c r="O17"/>
  <c r="P17"/>
  <c r="Q17"/>
  <c r="M16"/>
  <c r="H16"/>
  <c r="C16"/>
  <c r="D45"/>
  <c r="E45"/>
  <c r="F45"/>
  <c r="G45"/>
  <c r="I45"/>
  <c r="J45"/>
  <c r="K45"/>
  <c r="L45"/>
  <c r="N45"/>
  <c r="O45"/>
  <c r="P45"/>
  <c r="Q45"/>
  <c r="R45"/>
  <c r="S45"/>
  <c r="M44"/>
  <c r="M45" s="1"/>
  <c r="M12"/>
  <c r="M13"/>
  <c r="M14"/>
  <c r="M11"/>
  <c r="H12"/>
  <c r="H13"/>
  <c r="H14"/>
  <c r="C12"/>
  <c r="C13"/>
  <c r="C14"/>
  <c r="H11"/>
  <c r="H44"/>
  <c r="H45" s="1"/>
  <c r="H40"/>
  <c r="H39"/>
  <c r="H38"/>
  <c r="C44"/>
  <c r="C45" s="1"/>
  <c r="L46" l="1"/>
  <c r="M35"/>
  <c r="S30"/>
  <c r="Q46"/>
  <c r="S29"/>
  <c r="S27"/>
  <c r="S26"/>
  <c r="S25"/>
  <c r="S24"/>
  <c r="S23"/>
  <c r="S22"/>
  <c r="S21"/>
  <c r="G46"/>
  <c r="N46"/>
  <c r="S40"/>
  <c r="S38"/>
  <c r="S39"/>
  <c r="D46"/>
  <c r="S15"/>
  <c r="S19"/>
  <c r="K46"/>
  <c r="P46"/>
  <c r="E46"/>
  <c r="J46"/>
  <c r="O46"/>
  <c r="C42"/>
  <c r="F46"/>
  <c r="H35"/>
  <c r="S16"/>
  <c r="M17"/>
  <c r="C17"/>
  <c r="H17"/>
  <c r="S11"/>
  <c r="S14"/>
  <c r="S12"/>
  <c r="S13"/>
  <c r="M46" l="1"/>
  <c r="S35"/>
  <c r="C35"/>
  <c r="C46" s="1"/>
  <c r="S17"/>
  <c r="I42"/>
  <c r="I46" s="1"/>
  <c r="H42"/>
  <c r="H46" s="1"/>
</calcChain>
</file>

<file path=xl/sharedStrings.xml><?xml version="1.0" encoding="utf-8"?>
<sst xmlns="http://schemas.openxmlformats.org/spreadsheetml/2006/main" count="102" uniqueCount="73">
  <si>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</si>
  <si>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</si>
  <si>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</si>
  <si>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</si>
  <si>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</si>
  <si>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</si>
  <si>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</si>
  <si>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</si>
  <si>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</si>
  <si>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</si>
  <si>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Расходы на мероприятия по поготовке объектов теплоснабжения к отопительному сезону на территории поселения (02 01560)</t>
  </si>
  <si>
    <t>Расходы на мероприятия по учету и обслуживанию уличного освещения поселения (03 01600)</t>
  </si>
  <si>
    <t>Расходы на мероприятия по обслуживанию и содержанию автомобильных дорог (01 01150)</t>
  </si>
  <si>
    <t>Расходы на мероприятия по укреплению пожарной безопасности на территории поселения (02 01220)</t>
  </si>
  <si>
    <t>"Устойчивое развитие территории Скребловского сельского поселения"</t>
  </si>
  <si>
    <t>Расходы на мероприятия по ремонту систем водоснабжения и канализации ( 02 0153)</t>
  </si>
  <si>
    <t>Расходы на проектирование и строительство газопровода  ( 02 00360)</t>
  </si>
  <si>
    <t>Расходы на прочие мероприятия по благоустройству поселений (03 01620)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</si>
  <si>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поселений"(03 74390, 03 S4390)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</si>
  <si>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(03 70880, 03 S0880)</t>
  </si>
  <si>
    <t>Развитие автомобильных дорог в Скребловском сельском поселении Лужского муниципального района (22 3)</t>
  </si>
  <si>
    <t>Капитальный ремонт и ремонт автомобильных дорог общего пользования местного значения (03 70140, 02 S0140)</t>
  </si>
  <si>
    <t xml:space="preserve">Расходы на мероприятия по капитальному ремонту и ремонту автомобильных дорог общего пользования местного значения ( 02 01650)   </t>
  </si>
  <si>
    <t xml:space="preserve">Н.Е.Кулакова </t>
  </si>
  <si>
    <r>
      <rPr>
        <b/>
        <sz val="14"/>
        <color theme="1"/>
        <rFont val="Times New Roman"/>
        <family val="1"/>
        <charset val="204"/>
      </rPr>
      <t>за 2017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</si>
  <si>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Соисполнитель/ участник мероприятия</t>
  </si>
  <si>
    <t>Выполнено на отчетную дату ( нарастающим итогом) тыс. руб.</t>
  </si>
  <si>
    <t>глава администрации</t>
  </si>
  <si>
    <t xml:space="preserve">Исполнитель:Куваева Марина Николаевна </t>
  </si>
  <si>
    <t>Результат выполнения/ причины не выполнения</t>
  </si>
  <si>
    <t>Исполнение %</t>
  </si>
  <si>
    <t>Объем финансирования                                                                                     План на 2017 год</t>
  </si>
  <si>
    <t>Объем финансирования                                                                                     Факт 2017 года</t>
  </si>
  <si>
    <t>прочие</t>
  </si>
  <si>
    <t>Подпрограмма 1.Развитие культуры, физической культуры и спорта в Скребловском сельском поселении Лужского муниципального района (22 1)</t>
  </si>
  <si>
    <t>Подпрограмма 2.Обеспечение устойчивого функционирования жилищно-коммунального хозяйства в Скребловском сельском поселении Лужского муниципального района (22 2)</t>
  </si>
  <si>
    <t>Итого по подпрограмме 1</t>
  </si>
  <si>
    <t>Итого по подпрограмме 2</t>
  </si>
  <si>
    <t>Итого по программе</t>
  </si>
  <si>
    <t>Итого по подпрограмме 4</t>
  </si>
  <si>
    <t>Подпрограмма 4. Безопасность Скребловского сельского поселения Лужского муниципального района (22 4)</t>
  </si>
  <si>
    <t>Итого по подпрограмме 3</t>
  </si>
  <si>
    <t>Расходы на содержание муниципальных казенных учреждений культуры (01 00200)</t>
  </si>
  <si>
    <t>Расходы на содержание   муниципальных казенных учреждений  библиотек (02 00210)</t>
  </si>
  <si>
    <t>Расходы на организацию и проведение культурно-массовых мероприятий (03 01720)</t>
  </si>
  <si>
    <t>Расходы на повышение оплаты труда работников учреждений в соответствии с планами мероприятий ("Дорожными  картами") по реализации Указов Президента  РФ от 7 мая 2012 г.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</si>
  <si>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</si>
  <si>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  области ( 05 72020)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</si>
  <si>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 , на 2014-2043 годы (01 00250)</t>
  </si>
  <si>
    <t>Расходы на обеспечение участия в работе по капитальному и текущему ремонту элементов МКД</t>
  </si>
  <si>
    <t>На реализацию  мероприятий по подготовке объектов теплоснабжения к отопительному сезону на территории  Ленинградской области (02 70160 ; 02 S0160)</t>
  </si>
  <si>
    <t>Расходы на мероприятия по строительству и реконструкции объектов водоснабжения, водоотведения и очистки сточных вод ( 02 01580)</t>
  </si>
  <si>
    <t>На приобретение автономных источников электроснабжения (дизель-генератора) для резевного энергоснабжения объектов жизнеобеспечения населенных пунктов ЛО  ( 02 74270 ; 02 S4270)</t>
  </si>
  <si>
    <t>Расходы на организацию и содержание мест захоронения ( 03 01610)</t>
  </si>
  <si>
    <t>Расходы на организацию вывоза бытовых стихийных свалок ( 03 01640)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</si>
  <si>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  области ( 03 72020)</t>
  </si>
  <si>
    <t>На реализацию мероприятий по борьбе с  борщевиком Сосновского (03 74310, 03 S4310; 03 03020)</t>
  </si>
  <si>
    <t>На проектирование и  строительство объектов  инженерной и транспортной инфрастуктуры (04 70780; 04 S0780)</t>
  </si>
  <si>
    <t>выполнено</t>
  </si>
  <si>
    <t>мероприятие выполнено</t>
  </si>
  <si>
    <t>выполнена</t>
  </si>
  <si>
    <t>мероприятие выполнено ( экономия в сумме 93 т.р. по факт численности работников)</t>
  </si>
  <si>
    <t>мероприятие выполнено ( эконмия по обследованию 3-х МКД в сумме 48,2 т.р.)</t>
  </si>
  <si>
    <t>мероприятие выполнено ( экономия в сумме 15 т.р. по факту выполнения работ по ремонту 2-х скважин)</t>
  </si>
  <si>
    <t>мероприятие выполнено ( экономия в сумме 52 ,3т.р. по факту выполнения работ по ремонту  в котельных)</t>
  </si>
  <si>
    <t xml:space="preserve">мероприятие выполнено( эконмия затран по факту проведения работ в сумме 33,9т.р.) </t>
  </si>
  <si>
    <t>мероприятие выполнено ( экономия затрат в сумме 155,7 т.р. в связи с заменой эл.ламп на экомичные)</t>
  </si>
  <si>
    <t xml:space="preserve">меропрятие выполнено ( экономия затрат по фактически выполненным работам в сумме 242,5 т.р. </t>
  </si>
  <si>
    <t>мероприятие выполнено ( экономия затрат в сумме 15,1 т.р. по факту выполнения работ по опашке деревень)</t>
  </si>
  <si>
    <t>мероприятие выполнено ( экономия затрат в сумме 508,3 т.р.)</t>
  </si>
  <si>
    <t>мероприятие выполнено (экономия затрат в сумме 201,1 т.р. в связи с отсутствием снега в декабре 17г.)</t>
  </si>
  <si>
    <t>мероприятие выполнено ( экономия затрат в сумме 307,2 т.р.  По факту выполнения работ)</t>
  </si>
  <si>
    <t>мероприятпе выполнено( экономия затрат в сумме 95,2 т.р.  По факту выполнения работ по ликвид. Свалок)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</si>
</sst>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 wrapText="1" shrinkToFit="1"/>
    </xf>
    <xf numFmtId="165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top" wrapText="1" shrinkToFit="1"/>
    </xf>
    <xf numFmtId="0" fontId="1" fillId="0" borderId="7" xfId="0" applyFont="1" applyBorder="1" applyAlignment="1">
      <alignment horizontal="center" vertical="top" wrapText="1" shrinkToFit="1"/>
    </xf>
    <xf numFmtId="0" fontId="1" fillId="0" borderId="8" xfId="0" applyFont="1" applyBorder="1" applyAlignment="1">
      <alignment horizontal="center" vertical="top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showWhiteSpace="0" view="pageLayout" topLeftCell="A43" zoomScale="78" zoomScaleNormal="100" zoomScalePageLayoutView="78" workbookViewId="0">
      <selection activeCell="J48" sqref="J48"/>
    </sheetView>
  </sheetViews>
  <sheetFormatPr defaultRowHeight="15.75"/>
  <cols>
    <col min="1" max="1" width="23.140625" style="1" customWidth="1"/>
    <col min="2" max="2" width="10.7109375" style="1" customWidth="1"/>
    <col min="3" max="3" width="9.140625" style="1"/>
    <col min="4" max="4" width="6.4257812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5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6.140625" style="1" customWidth="1"/>
    <col min="15" max="16" width="8.5703125" style="1" customWidth="1"/>
    <col min="17" max="17" width="8" style="1" customWidth="1"/>
    <col min="18" max="18" width="16.85546875" style="1" customWidth="1"/>
    <col min="19" max="19" width="6.5703125" style="1" customWidth="1"/>
    <col min="20" max="16384" width="9.140625" style="1"/>
  </cols>
  <sheetData>
    <row r="1" spans="1:31" ht="18.75">
      <c r="A1" s="22"/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22"/>
      <c r="N1" s="22"/>
      <c r="O1" s="22"/>
      <c r="P1" s="22"/>
      <c r="Q1" s="22"/>
      <c r="R1" s="22"/>
    </row>
    <row r="2" spans="1:31" ht="18.75">
      <c r="A2" s="22"/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  <c r="N2" s="22"/>
      <c r="O2" s="22"/>
      <c r="P2" s="22"/>
      <c r="Q2" s="22"/>
      <c r="R2" s="22"/>
    </row>
    <row r="3" spans="1:31" ht="18.75">
      <c r="A3" s="22"/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22"/>
      <c r="N3" s="22"/>
      <c r="O3" s="22"/>
      <c r="P3" s="22"/>
      <c r="Q3" s="22"/>
      <c r="R3" s="22"/>
    </row>
    <row r="4" spans="1:31" ht="18.75">
      <c r="A4" s="23"/>
      <c r="B4" s="61" t="s">
        <v>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23"/>
      <c r="N4" s="23"/>
      <c r="O4" s="23"/>
      <c r="P4" s="23"/>
      <c r="Q4" s="23"/>
      <c r="R4" s="23"/>
    </row>
    <row r="5" spans="1:31">
      <c r="P5" s="19" t="s">
        <v>7</v>
      </c>
      <c r="Q5" s="24"/>
      <c r="R5" s="24"/>
    </row>
    <row r="6" spans="1:31" ht="62.25" customHeight="1">
      <c r="A6" s="62" t="s">
        <v>0</v>
      </c>
      <c r="B6" s="21" t="s">
        <v>25</v>
      </c>
      <c r="C6" s="50" t="s">
        <v>31</v>
      </c>
      <c r="D6" s="50"/>
      <c r="E6" s="50"/>
      <c r="F6" s="50"/>
      <c r="G6" s="50"/>
      <c r="H6" s="50" t="s">
        <v>32</v>
      </c>
      <c r="I6" s="50"/>
      <c r="J6" s="50"/>
      <c r="K6" s="50"/>
      <c r="L6" s="50"/>
      <c r="M6" s="54" t="s">
        <v>26</v>
      </c>
      <c r="N6" s="55"/>
      <c r="O6" s="55"/>
      <c r="P6" s="55"/>
      <c r="Q6" s="56"/>
      <c r="R6" s="51" t="s">
        <v>29</v>
      </c>
      <c r="S6" s="42" t="s">
        <v>30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customHeight="1">
      <c r="A7" s="62"/>
      <c r="B7" s="21"/>
      <c r="C7" s="50" t="s">
        <v>1</v>
      </c>
      <c r="D7" s="50" t="s">
        <v>6</v>
      </c>
      <c r="E7" s="50"/>
      <c r="F7" s="50"/>
      <c r="G7" s="50"/>
      <c r="H7" s="50" t="s">
        <v>1</v>
      </c>
      <c r="I7" s="50" t="s">
        <v>6</v>
      </c>
      <c r="J7" s="50"/>
      <c r="K7" s="50"/>
      <c r="L7" s="50"/>
      <c r="M7" s="50" t="s">
        <v>1</v>
      </c>
      <c r="N7" s="57" t="s">
        <v>6</v>
      </c>
      <c r="O7" s="58"/>
      <c r="P7" s="58"/>
      <c r="Q7" s="59"/>
      <c r="R7" s="52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8.25">
      <c r="A8" s="62"/>
      <c r="B8" s="21"/>
      <c r="C8" s="50"/>
      <c r="D8" s="3" t="s">
        <v>2</v>
      </c>
      <c r="E8" s="3" t="s">
        <v>3</v>
      </c>
      <c r="F8" s="3" t="s">
        <v>4</v>
      </c>
      <c r="G8" s="3" t="s">
        <v>5</v>
      </c>
      <c r="H8" s="50"/>
      <c r="I8" s="15" t="s">
        <v>2</v>
      </c>
      <c r="J8" s="15" t="s">
        <v>3</v>
      </c>
      <c r="K8" s="15" t="s">
        <v>4</v>
      </c>
      <c r="L8" s="15" t="s">
        <v>5</v>
      </c>
      <c r="M8" s="50"/>
      <c r="N8" s="29" t="s">
        <v>2</v>
      </c>
      <c r="O8" s="29" t="s">
        <v>3</v>
      </c>
      <c r="P8" s="29" t="s">
        <v>4</v>
      </c>
      <c r="Q8" s="29" t="s">
        <v>33</v>
      </c>
      <c r="R8" s="53"/>
      <c r="S8" s="4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3">
        <v>1</v>
      </c>
      <c r="B9" s="21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4">
        <v>13</v>
      </c>
      <c r="N9" s="4">
        <v>14</v>
      </c>
      <c r="O9" s="4">
        <v>15</v>
      </c>
      <c r="P9" s="4">
        <v>16</v>
      </c>
      <c r="Q9" s="27">
        <v>17</v>
      </c>
      <c r="R9" s="20">
        <v>18</v>
      </c>
      <c r="S9" s="31">
        <v>19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47" t="s">
        <v>34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26"/>
      <c r="R10" s="45"/>
      <c r="S10" s="4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61.5" customHeight="1">
      <c r="A11" s="30" t="s">
        <v>42</v>
      </c>
      <c r="B11" s="14"/>
      <c r="C11" s="5">
        <f>SUM(D11:G11)</f>
        <v>3269.5</v>
      </c>
      <c r="D11" s="5"/>
      <c r="E11" s="5"/>
      <c r="F11" s="5">
        <v>3269.5</v>
      </c>
      <c r="G11" s="5"/>
      <c r="H11" s="5">
        <f>SUM(I11:L11)</f>
        <v>3269.5</v>
      </c>
      <c r="I11" s="5"/>
      <c r="J11" s="5"/>
      <c r="K11" s="5">
        <v>3269.5</v>
      </c>
      <c r="L11" s="5"/>
      <c r="M11" s="5">
        <f>SUM(N11:Q11)</f>
        <v>3259.8</v>
      </c>
      <c r="N11" s="5"/>
      <c r="O11" s="5"/>
      <c r="P11" s="5">
        <v>3259.8</v>
      </c>
      <c r="Q11" s="5"/>
      <c r="R11" s="63" t="s">
        <v>59</v>
      </c>
      <c r="S11" s="28">
        <f>M11/H11*100</f>
        <v>99.703318550237043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66" customHeight="1">
      <c r="A12" s="30" t="s">
        <v>43</v>
      </c>
      <c r="B12" s="14"/>
      <c r="C12" s="5">
        <f t="shared" ref="C12:C14" si="0">SUM(D12:G12)</f>
        <v>1128</v>
      </c>
      <c r="D12" s="5"/>
      <c r="E12" s="5"/>
      <c r="F12" s="5">
        <v>1128</v>
      </c>
      <c r="G12" s="5"/>
      <c r="H12" s="5">
        <f t="shared" ref="H12:H14" si="1">SUM(I12:L12)</f>
        <v>1128</v>
      </c>
      <c r="I12" s="5"/>
      <c r="J12" s="5"/>
      <c r="K12" s="5">
        <v>1128</v>
      </c>
      <c r="L12" s="5"/>
      <c r="M12" s="5">
        <f t="shared" ref="M12:M14" si="2">SUM(N12:Q12)</f>
        <v>1124.9000000000001</v>
      </c>
      <c r="N12" s="5"/>
      <c r="O12" s="5"/>
      <c r="P12" s="5">
        <v>1124.9000000000001</v>
      </c>
      <c r="Q12" s="5"/>
      <c r="R12" s="63" t="s">
        <v>59</v>
      </c>
      <c r="S12" s="28">
        <f t="shared" ref="S12:S14" si="3">M12/H12*100</f>
        <v>99.725177304964546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88.5" customHeight="1">
      <c r="A13" s="30" t="s">
        <v>44</v>
      </c>
      <c r="B13" s="14"/>
      <c r="C13" s="5">
        <f t="shared" si="0"/>
        <v>155</v>
      </c>
      <c r="D13" s="5"/>
      <c r="E13" s="5"/>
      <c r="F13" s="5">
        <v>155</v>
      </c>
      <c r="G13" s="5"/>
      <c r="H13" s="5">
        <f t="shared" si="1"/>
        <v>155</v>
      </c>
      <c r="I13" s="5"/>
      <c r="J13" s="5"/>
      <c r="K13" s="5">
        <v>155</v>
      </c>
      <c r="L13" s="5"/>
      <c r="M13" s="5">
        <f t="shared" si="2"/>
        <v>155</v>
      </c>
      <c r="N13" s="5"/>
      <c r="O13" s="5"/>
      <c r="P13" s="5">
        <v>155</v>
      </c>
      <c r="Q13" s="5"/>
      <c r="R13" s="63" t="s">
        <v>59</v>
      </c>
      <c r="S13" s="28">
        <f t="shared" si="3"/>
        <v>100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73.25" customHeight="1">
      <c r="A14" s="30" t="s">
        <v>45</v>
      </c>
      <c r="B14" s="14"/>
      <c r="C14" s="5">
        <f t="shared" si="0"/>
        <v>93</v>
      </c>
      <c r="D14" s="5"/>
      <c r="E14" s="5"/>
      <c r="F14" s="5"/>
      <c r="G14" s="5">
        <v>93</v>
      </c>
      <c r="H14" s="5">
        <f t="shared" si="1"/>
        <v>93</v>
      </c>
      <c r="I14" s="5"/>
      <c r="J14" s="5"/>
      <c r="K14" s="5"/>
      <c r="L14" s="5">
        <v>93</v>
      </c>
      <c r="M14" s="5">
        <f t="shared" si="2"/>
        <v>93</v>
      </c>
      <c r="N14" s="5"/>
      <c r="O14" s="5"/>
      <c r="P14" s="5"/>
      <c r="Q14" s="5">
        <v>93</v>
      </c>
      <c r="R14" s="63" t="s">
        <v>59</v>
      </c>
      <c r="S14" s="28">
        <f t="shared" si="3"/>
        <v>100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84" customHeight="1">
      <c r="A15" s="30" t="s">
        <v>46</v>
      </c>
      <c r="B15" s="14"/>
      <c r="C15" s="5">
        <f t="shared" ref="C15" si="4">SUM(D15:G15)</f>
        <v>558</v>
      </c>
      <c r="D15" s="5"/>
      <c r="E15" s="5">
        <v>558</v>
      </c>
      <c r="F15" s="5"/>
      <c r="G15" s="5"/>
      <c r="H15" s="5">
        <f t="shared" ref="H15" si="5">SUM(I15:L15)</f>
        <v>558</v>
      </c>
      <c r="I15" s="5"/>
      <c r="J15" s="5">
        <v>558</v>
      </c>
      <c r="K15" s="5"/>
      <c r="L15" s="5"/>
      <c r="M15" s="5">
        <f t="shared" ref="M15" si="6">SUM(N15:Q15)</f>
        <v>465</v>
      </c>
      <c r="N15" s="5"/>
      <c r="O15" s="5">
        <v>465</v>
      </c>
      <c r="P15" s="5"/>
      <c r="Q15" s="5"/>
      <c r="R15" s="63" t="s">
        <v>61</v>
      </c>
      <c r="S15" s="28">
        <f t="shared" ref="S15" si="7">M15/H15*100</f>
        <v>83.333333333333343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43.25" customHeight="1">
      <c r="A16" s="30" t="s">
        <v>47</v>
      </c>
      <c r="B16" s="14"/>
      <c r="C16" s="5">
        <f t="shared" ref="C16" si="8">SUM(D16:G16)</f>
        <v>470.03</v>
      </c>
      <c r="D16" s="5"/>
      <c r="E16" s="5">
        <v>0</v>
      </c>
      <c r="F16" s="5">
        <v>0.03</v>
      </c>
      <c r="G16" s="5">
        <v>470</v>
      </c>
      <c r="H16" s="5">
        <f t="shared" ref="H16" si="9">SUM(I16:L16)</f>
        <v>470.02</v>
      </c>
      <c r="I16" s="5"/>
      <c r="J16" s="5"/>
      <c r="K16" s="5">
        <v>0.02</v>
      </c>
      <c r="L16" s="5">
        <v>470</v>
      </c>
      <c r="M16" s="5">
        <f t="shared" ref="M16" si="10">SUM(N16:Q16)</f>
        <v>470</v>
      </c>
      <c r="N16" s="5"/>
      <c r="O16" s="5"/>
      <c r="P16" s="5"/>
      <c r="Q16" s="5">
        <v>470</v>
      </c>
      <c r="R16" s="5" t="s">
        <v>59</v>
      </c>
      <c r="S16" s="28">
        <f t="shared" ref="S16" si="11">M16/H16*100</f>
        <v>99.99574486192077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48.75" customHeight="1">
      <c r="A17" s="34" t="s">
        <v>36</v>
      </c>
      <c r="B17" s="16"/>
      <c r="C17" s="8">
        <f>SUM(C11:C16)</f>
        <v>5673.53</v>
      </c>
      <c r="D17" s="8">
        <f t="shared" ref="D17:Q17" si="12">SUM(D11:D16)</f>
        <v>0</v>
      </c>
      <c r="E17" s="8">
        <f t="shared" si="12"/>
        <v>558</v>
      </c>
      <c r="F17" s="8">
        <f t="shared" si="12"/>
        <v>4552.53</v>
      </c>
      <c r="G17" s="8">
        <f t="shared" si="12"/>
        <v>563</v>
      </c>
      <c r="H17" s="8">
        <f t="shared" si="12"/>
        <v>5673.52</v>
      </c>
      <c r="I17" s="8">
        <f t="shared" si="12"/>
        <v>0</v>
      </c>
      <c r="J17" s="8">
        <f t="shared" si="12"/>
        <v>558</v>
      </c>
      <c r="K17" s="8">
        <f t="shared" si="12"/>
        <v>4552.5200000000004</v>
      </c>
      <c r="L17" s="8">
        <f t="shared" si="12"/>
        <v>563</v>
      </c>
      <c r="M17" s="8">
        <f t="shared" si="12"/>
        <v>5567.7000000000007</v>
      </c>
      <c r="N17" s="8">
        <f t="shared" si="12"/>
        <v>0</v>
      </c>
      <c r="O17" s="8">
        <f t="shared" si="12"/>
        <v>465</v>
      </c>
      <c r="P17" s="8">
        <f t="shared" si="12"/>
        <v>4539.7000000000007</v>
      </c>
      <c r="Q17" s="8">
        <f t="shared" si="12"/>
        <v>563</v>
      </c>
      <c r="R17" s="8" t="s">
        <v>58</v>
      </c>
      <c r="S17" s="28">
        <f>M17/H17*100</f>
        <v>98.134843976931435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33" customFormat="1" ht="60" customHeight="1">
      <c r="A18" s="47" t="s">
        <v>35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12.5" customHeight="1">
      <c r="A19" s="14" t="s">
        <v>48</v>
      </c>
      <c r="B19" s="14"/>
      <c r="C19" s="5">
        <f>SUM(D19:G19)</f>
        <v>364.9</v>
      </c>
      <c r="D19" s="5"/>
      <c r="E19" s="5"/>
      <c r="F19" s="5">
        <v>364.9</v>
      </c>
      <c r="G19" s="5"/>
      <c r="H19" s="5">
        <f>SUM(I19:L19)</f>
        <v>364.9</v>
      </c>
      <c r="I19" s="5"/>
      <c r="J19" s="5"/>
      <c r="K19" s="5">
        <v>364.9</v>
      </c>
      <c r="L19" s="5"/>
      <c r="M19" s="5">
        <f>SUM(N19:Q19)</f>
        <v>364.9</v>
      </c>
      <c r="N19" s="5"/>
      <c r="O19" s="5"/>
      <c r="P19" s="5">
        <v>364.9</v>
      </c>
      <c r="Q19" s="5"/>
      <c r="R19" s="63" t="s">
        <v>59</v>
      </c>
      <c r="S19" s="28">
        <f>M19/H19*100</f>
        <v>100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8.25" customHeight="1">
      <c r="A20" s="14" t="s">
        <v>49</v>
      </c>
      <c r="B20" s="14"/>
      <c r="C20" s="5">
        <f t="shared" ref="C20:C34" si="13">SUM(D20:G20)</f>
        <v>105.7</v>
      </c>
      <c r="D20" s="5"/>
      <c r="E20" s="5"/>
      <c r="F20" s="5">
        <v>105.7</v>
      </c>
      <c r="G20" s="5"/>
      <c r="H20" s="5">
        <f t="shared" ref="H20:H34" si="14">SUM(I20:L20)</f>
        <v>105.7</v>
      </c>
      <c r="I20" s="5"/>
      <c r="J20" s="5"/>
      <c r="K20" s="5">
        <v>105.7</v>
      </c>
      <c r="L20" s="5"/>
      <c r="M20" s="5">
        <f t="shared" ref="M20:M34" si="15">SUM(N20:Q20)</f>
        <v>57.5</v>
      </c>
      <c r="N20" s="5"/>
      <c r="O20" s="5"/>
      <c r="P20" s="5">
        <v>57.5</v>
      </c>
      <c r="Q20" s="5"/>
      <c r="R20" s="63" t="s">
        <v>62</v>
      </c>
      <c r="S20" s="28">
        <f t="shared" ref="S20:S35" si="16">M20/H20*100</f>
        <v>54.399243140964991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50.25" customHeight="1">
      <c r="A21" s="14" t="s">
        <v>16</v>
      </c>
      <c r="B21" s="14"/>
      <c r="C21" s="5">
        <f t="shared" ref="C21" si="17">SUM(D21:G21)</f>
        <v>400</v>
      </c>
      <c r="D21" s="5"/>
      <c r="E21" s="5"/>
      <c r="F21" s="5">
        <v>400</v>
      </c>
      <c r="G21" s="5"/>
      <c r="H21" s="5">
        <f t="shared" ref="H21" si="18">SUM(I21:L21)</f>
        <v>400</v>
      </c>
      <c r="I21" s="5"/>
      <c r="J21" s="5"/>
      <c r="K21" s="5">
        <v>400</v>
      </c>
      <c r="L21" s="5"/>
      <c r="M21" s="5">
        <f t="shared" ref="M21" si="19">SUM(N21:Q21)</f>
        <v>396.6</v>
      </c>
      <c r="N21" s="5"/>
      <c r="O21" s="5"/>
      <c r="P21" s="5">
        <v>396.6</v>
      </c>
      <c r="Q21" s="5"/>
      <c r="R21" s="5" t="s">
        <v>59</v>
      </c>
      <c r="S21" s="28">
        <f t="shared" ref="S21" si="20">M21/H21*100</f>
        <v>99.15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7.5" customHeight="1">
      <c r="A22" s="14" t="s">
        <v>15</v>
      </c>
      <c r="B22" s="14"/>
      <c r="C22" s="5">
        <f t="shared" si="13"/>
        <v>40</v>
      </c>
      <c r="D22" s="5"/>
      <c r="E22" s="5"/>
      <c r="F22" s="5">
        <v>40</v>
      </c>
      <c r="G22" s="5"/>
      <c r="H22" s="5">
        <f t="shared" si="14"/>
        <v>40</v>
      </c>
      <c r="I22" s="5"/>
      <c r="J22" s="5"/>
      <c r="K22" s="5">
        <v>40</v>
      </c>
      <c r="L22" s="5"/>
      <c r="M22" s="5">
        <f t="shared" si="15"/>
        <v>25</v>
      </c>
      <c r="N22" s="5"/>
      <c r="O22" s="5"/>
      <c r="P22" s="5">
        <v>25</v>
      </c>
      <c r="Q22" s="5"/>
      <c r="R22" s="63" t="s">
        <v>63</v>
      </c>
      <c r="S22" s="28">
        <f t="shared" si="16"/>
        <v>62.5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87.75" customHeight="1">
      <c r="A23" s="14" t="s">
        <v>10</v>
      </c>
      <c r="B23" s="14"/>
      <c r="C23" s="5">
        <f t="shared" si="13"/>
        <v>540</v>
      </c>
      <c r="D23" s="5"/>
      <c r="E23" s="5"/>
      <c r="F23" s="5">
        <v>540</v>
      </c>
      <c r="G23" s="5"/>
      <c r="H23" s="5">
        <f t="shared" si="14"/>
        <v>540</v>
      </c>
      <c r="I23" s="5"/>
      <c r="J23" s="5"/>
      <c r="K23" s="5">
        <v>540</v>
      </c>
      <c r="L23" s="5"/>
      <c r="M23" s="5">
        <f t="shared" si="15"/>
        <v>487.7</v>
      </c>
      <c r="N23" s="5"/>
      <c r="O23" s="5"/>
      <c r="P23" s="5">
        <v>487.7</v>
      </c>
      <c r="Q23" s="5"/>
      <c r="R23" s="63" t="s">
        <v>64</v>
      </c>
      <c r="S23" s="28">
        <f t="shared" si="16"/>
        <v>90.31481481481481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87.75" customHeight="1">
      <c r="A24" s="14" t="s">
        <v>50</v>
      </c>
      <c r="B24" s="14"/>
      <c r="C24" s="5">
        <f t="shared" si="13"/>
        <v>11443.8</v>
      </c>
      <c r="D24" s="5"/>
      <c r="E24" s="5">
        <v>10861.9</v>
      </c>
      <c r="F24" s="5">
        <v>30.4</v>
      </c>
      <c r="G24" s="5">
        <v>551.5</v>
      </c>
      <c r="H24" s="5">
        <f t="shared" si="14"/>
        <v>11443.8</v>
      </c>
      <c r="I24" s="5"/>
      <c r="J24" s="5">
        <v>10861.9</v>
      </c>
      <c r="K24" s="5">
        <v>30.4</v>
      </c>
      <c r="L24" s="5">
        <v>551.5</v>
      </c>
      <c r="M24" s="5">
        <f t="shared" si="15"/>
        <v>11224.1</v>
      </c>
      <c r="N24" s="5"/>
      <c r="O24" s="5">
        <v>10649.2</v>
      </c>
      <c r="P24" s="5">
        <v>30.4</v>
      </c>
      <c r="Q24" s="5">
        <v>544.5</v>
      </c>
      <c r="R24" s="63" t="s">
        <v>59</v>
      </c>
      <c r="S24" s="28">
        <f t="shared" si="16"/>
        <v>98.080183155944709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76.5" customHeight="1">
      <c r="A25" s="14" t="s">
        <v>51</v>
      </c>
      <c r="B25" s="14"/>
      <c r="C25" s="5">
        <f t="shared" si="13"/>
        <v>190.6</v>
      </c>
      <c r="D25" s="5"/>
      <c r="E25" s="5"/>
      <c r="F25" s="5">
        <v>190.6</v>
      </c>
      <c r="G25" s="5"/>
      <c r="H25" s="5">
        <f t="shared" si="14"/>
        <v>190.6</v>
      </c>
      <c r="I25" s="5"/>
      <c r="J25" s="5"/>
      <c r="K25" s="5">
        <v>190.6</v>
      </c>
      <c r="L25" s="5"/>
      <c r="M25" s="5">
        <f t="shared" si="15"/>
        <v>190</v>
      </c>
      <c r="N25" s="5"/>
      <c r="O25" s="5"/>
      <c r="P25" s="5">
        <v>190</v>
      </c>
      <c r="Q25" s="5"/>
      <c r="R25" s="63" t="s">
        <v>59</v>
      </c>
      <c r="S25" s="28">
        <f t="shared" si="16"/>
        <v>99.685204616998959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96.75" customHeight="1">
      <c r="A26" s="14" t="s">
        <v>52</v>
      </c>
      <c r="B26" s="14"/>
      <c r="C26" s="5">
        <f t="shared" si="13"/>
        <v>1363.9</v>
      </c>
      <c r="D26" s="5"/>
      <c r="E26" s="5">
        <v>1293.9000000000001</v>
      </c>
      <c r="F26" s="5">
        <v>70</v>
      </c>
      <c r="G26" s="5"/>
      <c r="H26" s="5">
        <f t="shared" si="14"/>
        <v>1363.9</v>
      </c>
      <c r="I26" s="5"/>
      <c r="J26" s="5">
        <v>1293.9000000000001</v>
      </c>
      <c r="K26" s="5">
        <v>70</v>
      </c>
      <c r="L26" s="5"/>
      <c r="M26" s="5">
        <f t="shared" si="15"/>
        <v>1362.1000000000001</v>
      </c>
      <c r="N26" s="5"/>
      <c r="O26" s="5">
        <v>1293.9000000000001</v>
      </c>
      <c r="P26" s="5">
        <v>68.2</v>
      </c>
      <c r="Q26" s="5"/>
      <c r="R26" s="63" t="s">
        <v>59</v>
      </c>
      <c r="S26" s="28">
        <f t="shared" si="16"/>
        <v>99.868025515067089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92.25" customHeight="1">
      <c r="A27" s="14" t="s">
        <v>11</v>
      </c>
      <c r="B27" s="14"/>
      <c r="C27" s="5">
        <f t="shared" si="13"/>
        <v>1640</v>
      </c>
      <c r="D27" s="5"/>
      <c r="E27" s="5"/>
      <c r="F27" s="5">
        <v>1640</v>
      </c>
      <c r="G27" s="5"/>
      <c r="H27" s="5">
        <f t="shared" si="14"/>
        <v>1640</v>
      </c>
      <c r="I27" s="5"/>
      <c r="J27" s="5"/>
      <c r="K27" s="5">
        <v>1640</v>
      </c>
      <c r="L27" s="5"/>
      <c r="M27" s="5">
        <f t="shared" si="15"/>
        <v>1484.3</v>
      </c>
      <c r="N27" s="5"/>
      <c r="O27" s="5"/>
      <c r="P27" s="5">
        <v>1484.3</v>
      </c>
      <c r="Q27" s="5"/>
      <c r="R27" s="63" t="s">
        <v>66</v>
      </c>
      <c r="S27" s="28">
        <f t="shared" si="16"/>
        <v>90.506097560975604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57.75" customHeight="1">
      <c r="A28" s="14" t="s">
        <v>53</v>
      </c>
      <c r="B28" s="14"/>
      <c r="C28" s="5">
        <f t="shared" si="13"/>
        <v>30</v>
      </c>
      <c r="D28" s="5"/>
      <c r="E28" s="5"/>
      <c r="F28" s="5">
        <v>30</v>
      </c>
      <c r="G28" s="5"/>
      <c r="H28" s="5">
        <f t="shared" si="14"/>
        <v>30</v>
      </c>
      <c r="I28" s="5"/>
      <c r="J28" s="5"/>
      <c r="K28" s="5">
        <v>30</v>
      </c>
      <c r="L28" s="5"/>
      <c r="M28" s="5">
        <f t="shared" si="15"/>
        <v>30</v>
      </c>
      <c r="N28" s="5"/>
      <c r="O28" s="5"/>
      <c r="P28" s="5">
        <v>30</v>
      </c>
      <c r="Q28" s="5"/>
      <c r="R28" s="63" t="s">
        <v>59</v>
      </c>
      <c r="S28" s="28">
        <f t="shared" si="16"/>
        <v>100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99" customHeight="1">
      <c r="A29" s="14" t="s">
        <v>17</v>
      </c>
      <c r="B29" s="14"/>
      <c r="C29" s="5">
        <f t="shared" si="13"/>
        <v>1894.6</v>
      </c>
      <c r="D29" s="5"/>
      <c r="E29" s="5"/>
      <c r="F29" s="5">
        <v>1894.6</v>
      </c>
      <c r="G29" s="5"/>
      <c r="H29" s="5">
        <f t="shared" si="14"/>
        <v>1894.6</v>
      </c>
      <c r="I29" s="5"/>
      <c r="J29" s="5"/>
      <c r="K29" s="5">
        <v>1894.6</v>
      </c>
      <c r="L29" s="5"/>
      <c r="M29" s="5">
        <f t="shared" si="15"/>
        <v>1652.1</v>
      </c>
      <c r="N29" s="5"/>
      <c r="O29" s="5"/>
      <c r="P29" s="5">
        <v>1652.1</v>
      </c>
      <c r="Q29" s="5"/>
      <c r="R29" s="63" t="s">
        <v>67</v>
      </c>
      <c r="S29" s="28">
        <f t="shared" si="16"/>
        <v>87.200464477990081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93.75" customHeight="1">
      <c r="A30" s="14" t="s">
        <v>54</v>
      </c>
      <c r="B30" s="14"/>
      <c r="C30" s="5">
        <f t="shared" ref="C30" si="21">SUM(D30:G30)</f>
        <v>285</v>
      </c>
      <c r="D30" s="5"/>
      <c r="E30" s="5"/>
      <c r="F30" s="5">
        <v>285</v>
      </c>
      <c r="G30" s="5"/>
      <c r="H30" s="5">
        <f t="shared" ref="H30" si="22">SUM(I30:L30)</f>
        <v>285</v>
      </c>
      <c r="I30" s="5"/>
      <c r="J30" s="5"/>
      <c r="K30" s="5">
        <v>285</v>
      </c>
      <c r="L30" s="5"/>
      <c r="M30" s="5">
        <f t="shared" ref="M30" si="23">SUM(N30:Q30)</f>
        <v>189.8</v>
      </c>
      <c r="N30" s="5"/>
      <c r="O30" s="5"/>
      <c r="P30" s="5">
        <v>189.8</v>
      </c>
      <c r="Q30" s="5"/>
      <c r="R30" s="63" t="s">
        <v>72</v>
      </c>
      <c r="S30" s="28">
        <f t="shared" ref="S30" si="24">M30/H30*100</f>
        <v>66.596491228070178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15.5" customHeight="1">
      <c r="A31" s="14" t="s">
        <v>19</v>
      </c>
      <c r="B31" s="14"/>
      <c r="C31" s="5">
        <f t="shared" si="13"/>
        <v>353.90000000000003</v>
      </c>
      <c r="D31" s="5"/>
      <c r="E31" s="5">
        <v>303.10000000000002</v>
      </c>
      <c r="F31" s="5">
        <v>50.8</v>
      </c>
      <c r="G31" s="5"/>
      <c r="H31" s="5">
        <f t="shared" si="14"/>
        <v>353.90000000000003</v>
      </c>
      <c r="I31" s="5"/>
      <c r="J31" s="5">
        <v>303.10000000000002</v>
      </c>
      <c r="K31" s="5">
        <v>50.8</v>
      </c>
      <c r="L31" s="5"/>
      <c r="M31" s="5">
        <f t="shared" si="15"/>
        <v>353.90000000000003</v>
      </c>
      <c r="N31" s="5"/>
      <c r="O31" s="5">
        <v>303.10000000000002</v>
      </c>
      <c r="P31" s="5">
        <v>50.8</v>
      </c>
      <c r="Q31" s="5"/>
      <c r="R31" s="63" t="s">
        <v>59</v>
      </c>
      <c r="S31" s="28">
        <f t="shared" si="16"/>
        <v>100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15.5" customHeight="1">
      <c r="A32" s="14" t="s">
        <v>55</v>
      </c>
      <c r="B32" s="14"/>
      <c r="C32" s="5">
        <f t="shared" si="13"/>
        <v>850</v>
      </c>
      <c r="D32" s="5"/>
      <c r="E32" s="5"/>
      <c r="F32" s="5"/>
      <c r="G32" s="5">
        <v>850</v>
      </c>
      <c r="H32" s="5">
        <f t="shared" si="14"/>
        <v>850</v>
      </c>
      <c r="I32" s="5"/>
      <c r="J32" s="5"/>
      <c r="K32" s="5"/>
      <c r="L32" s="5">
        <v>850</v>
      </c>
      <c r="M32" s="5">
        <f t="shared" si="15"/>
        <v>850</v>
      </c>
      <c r="N32" s="5"/>
      <c r="O32" s="5"/>
      <c r="P32" s="5"/>
      <c r="Q32" s="5">
        <v>850</v>
      </c>
      <c r="R32" s="63" t="s">
        <v>59</v>
      </c>
      <c r="S32" s="28">
        <f t="shared" si="16"/>
        <v>100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76.5" customHeight="1">
      <c r="A33" s="14" t="s">
        <v>56</v>
      </c>
      <c r="B33" s="14"/>
      <c r="C33" s="5">
        <f t="shared" ref="C33" si="25">SUM(D33:G33)</f>
        <v>444</v>
      </c>
      <c r="D33" s="5"/>
      <c r="E33" s="5">
        <v>232</v>
      </c>
      <c r="F33" s="5">
        <v>212</v>
      </c>
      <c r="G33" s="5"/>
      <c r="H33" s="5">
        <f t="shared" ref="H33" si="26">SUM(I33:L33)</f>
        <v>444</v>
      </c>
      <c r="I33" s="5"/>
      <c r="J33" s="5">
        <v>232</v>
      </c>
      <c r="K33" s="5">
        <v>212</v>
      </c>
      <c r="L33" s="5"/>
      <c r="M33" s="5">
        <f t="shared" ref="M33" si="27">SUM(N33:Q33)</f>
        <v>410.1</v>
      </c>
      <c r="N33" s="5"/>
      <c r="O33" s="5">
        <v>232</v>
      </c>
      <c r="P33" s="5">
        <v>178.1</v>
      </c>
      <c r="Q33" s="5"/>
      <c r="R33" s="63" t="s">
        <v>65</v>
      </c>
      <c r="S33" s="40">
        <f t="shared" ref="S33" si="28">M33/H33*100</f>
        <v>92.36486486486487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67.5" customHeight="1">
      <c r="A34" s="14" t="s">
        <v>57</v>
      </c>
      <c r="B34" s="14"/>
      <c r="C34" s="5">
        <f t="shared" si="13"/>
        <v>14349.4</v>
      </c>
      <c r="D34" s="5"/>
      <c r="E34" s="5">
        <v>13300</v>
      </c>
      <c r="F34" s="5"/>
      <c r="G34" s="5">
        <v>1049.4000000000001</v>
      </c>
      <c r="H34" s="5">
        <f t="shared" si="14"/>
        <v>14349.4</v>
      </c>
      <c r="I34" s="5"/>
      <c r="J34" s="5">
        <v>13300</v>
      </c>
      <c r="K34" s="5"/>
      <c r="L34" s="5">
        <v>1049.4000000000001</v>
      </c>
      <c r="M34" s="5">
        <f t="shared" si="15"/>
        <v>14349.4</v>
      </c>
      <c r="N34" s="5"/>
      <c r="O34" s="5">
        <v>13300</v>
      </c>
      <c r="P34" s="5"/>
      <c r="Q34" s="5">
        <v>1049.4000000000001</v>
      </c>
      <c r="R34" s="63" t="s">
        <v>59</v>
      </c>
      <c r="S34" s="40">
        <f t="shared" si="16"/>
        <v>100</v>
      </c>
    </row>
    <row r="35" spans="1:31" ht="51" customHeight="1">
      <c r="A35" s="17" t="s">
        <v>37</v>
      </c>
      <c r="B35" s="17"/>
      <c r="C35" s="8">
        <f>SUM(C19:C34)</f>
        <v>34295.800000000003</v>
      </c>
      <c r="D35" s="8">
        <f t="shared" ref="D35:Q35" si="29">SUM(D19:D34)</f>
        <v>0</v>
      </c>
      <c r="E35" s="8">
        <f t="shared" si="29"/>
        <v>25990.9</v>
      </c>
      <c r="F35" s="8">
        <f t="shared" si="29"/>
        <v>5854</v>
      </c>
      <c r="G35" s="8">
        <f t="shared" si="29"/>
        <v>2450.9</v>
      </c>
      <c r="H35" s="8">
        <f t="shared" si="29"/>
        <v>34295.800000000003</v>
      </c>
      <c r="I35" s="8">
        <f t="shared" si="29"/>
        <v>0</v>
      </c>
      <c r="J35" s="8">
        <f t="shared" si="29"/>
        <v>25990.9</v>
      </c>
      <c r="K35" s="8">
        <f t="shared" si="29"/>
        <v>5854</v>
      </c>
      <c r="L35" s="8">
        <f t="shared" si="29"/>
        <v>2450.9</v>
      </c>
      <c r="M35" s="8">
        <f t="shared" si="29"/>
        <v>33427.5</v>
      </c>
      <c r="N35" s="8">
        <f t="shared" si="29"/>
        <v>0</v>
      </c>
      <c r="O35" s="8">
        <f t="shared" si="29"/>
        <v>25778.2</v>
      </c>
      <c r="P35" s="8">
        <f t="shared" si="29"/>
        <v>5205.4000000000015</v>
      </c>
      <c r="Q35" s="8">
        <f t="shared" si="29"/>
        <v>2443.9</v>
      </c>
      <c r="R35" s="64" t="s">
        <v>58</v>
      </c>
      <c r="S35" s="40">
        <f t="shared" si="16"/>
        <v>97.468203103587015</v>
      </c>
    </row>
    <row r="36" spans="1:31" ht="51" customHeight="1">
      <c r="A36" s="47" t="s">
        <v>20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5"/>
      <c r="M36" s="5"/>
      <c r="N36" s="5"/>
      <c r="O36" s="5"/>
      <c r="P36" s="5"/>
      <c r="Q36" s="5"/>
      <c r="R36" s="5"/>
      <c r="S36" s="25"/>
    </row>
    <row r="37" spans="1:31" ht="140.25" customHeight="1">
      <c r="A37" s="14" t="s">
        <v>12</v>
      </c>
      <c r="B37" s="14"/>
      <c r="C37" s="5">
        <f>SUM(D37:G37)</f>
        <v>680</v>
      </c>
      <c r="D37" s="7"/>
      <c r="E37" s="7"/>
      <c r="F37" s="7">
        <v>680</v>
      </c>
      <c r="G37" s="7"/>
      <c r="H37" s="5">
        <f>SUM(I37:L37)</f>
        <v>680</v>
      </c>
      <c r="I37" s="7"/>
      <c r="J37" s="7"/>
      <c r="K37" s="7">
        <v>680</v>
      </c>
      <c r="L37" s="7"/>
      <c r="M37" s="5">
        <f>SUM(N37:Q37)</f>
        <v>478.9</v>
      </c>
      <c r="N37" s="7"/>
      <c r="O37" s="7"/>
      <c r="P37" s="7">
        <v>478.9</v>
      </c>
      <c r="Q37" s="7"/>
      <c r="R37" s="66" t="s">
        <v>70</v>
      </c>
      <c r="S37" s="37">
        <f>M37/H37*100</f>
        <v>70.42647058823529</v>
      </c>
    </row>
    <row r="38" spans="1:31" ht="75.75" customHeight="1">
      <c r="A38" s="14" t="s">
        <v>22</v>
      </c>
      <c r="B38" s="14"/>
      <c r="C38" s="5">
        <f t="shared" ref="C38:C40" si="30">SUM(D38:G38)</f>
        <v>1023.8</v>
      </c>
      <c r="D38" s="7"/>
      <c r="E38" s="7"/>
      <c r="F38" s="7">
        <v>1023.8</v>
      </c>
      <c r="G38" s="7"/>
      <c r="H38" s="5">
        <f>I38+J38+K38+L38</f>
        <v>1023.8</v>
      </c>
      <c r="I38" s="7"/>
      <c r="J38" s="7"/>
      <c r="K38" s="7">
        <v>1023.8</v>
      </c>
      <c r="L38" s="7"/>
      <c r="M38" s="5">
        <f t="shared" ref="M38:M40" si="31">SUM(N38:Q38)</f>
        <v>716.6</v>
      </c>
      <c r="N38" s="7"/>
      <c r="O38" s="7"/>
      <c r="P38" s="7">
        <v>716.6</v>
      </c>
      <c r="Q38" s="7"/>
      <c r="R38" s="66" t="s">
        <v>71</v>
      </c>
      <c r="S38" s="41">
        <f t="shared" ref="S38:S40" si="32">M38/H38*100</f>
        <v>69.994139480367267</v>
      </c>
    </row>
    <row r="39" spans="1:31" ht="64.5" customHeight="1">
      <c r="A39" s="14" t="s">
        <v>21</v>
      </c>
      <c r="B39" s="14"/>
      <c r="C39" s="5">
        <f t="shared" si="30"/>
        <v>1115.5</v>
      </c>
      <c r="D39" s="7"/>
      <c r="E39" s="7">
        <v>759</v>
      </c>
      <c r="F39" s="7">
        <v>356.5</v>
      </c>
      <c r="G39" s="7"/>
      <c r="H39" s="5">
        <f>I39+J39+K39+L39</f>
        <v>1115.5</v>
      </c>
      <c r="I39" s="7"/>
      <c r="J39" s="7">
        <v>759</v>
      </c>
      <c r="K39" s="7">
        <v>356.5</v>
      </c>
      <c r="L39" s="7"/>
      <c r="M39" s="5">
        <f t="shared" si="31"/>
        <v>1115.5</v>
      </c>
      <c r="N39" s="7"/>
      <c r="O39" s="7">
        <v>759</v>
      </c>
      <c r="P39" s="7">
        <v>356.5</v>
      </c>
      <c r="Q39" s="7"/>
      <c r="R39" s="5" t="s">
        <v>59</v>
      </c>
      <c r="S39" s="38">
        <f t="shared" si="32"/>
        <v>100</v>
      </c>
    </row>
    <row r="40" spans="1:31" ht="126" customHeight="1">
      <c r="A40" s="14" t="s">
        <v>19</v>
      </c>
      <c r="B40" s="14"/>
      <c r="C40" s="5">
        <f t="shared" si="30"/>
        <v>1358.6000000000001</v>
      </c>
      <c r="D40" s="7"/>
      <c r="E40" s="7">
        <v>1167.9000000000001</v>
      </c>
      <c r="F40" s="7">
        <v>190.7</v>
      </c>
      <c r="G40" s="7"/>
      <c r="H40" s="5">
        <f>I40+J40+K40+L40</f>
        <v>1358.6000000000001</v>
      </c>
      <c r="I40" s="7"/>
      <c r="J40" s="7">
        <v>1167.9000000000001</v>
      </c>
      <c r="K40" s="7">
        <v>190.7</v>
      </c>
      <c r="L40" s="7"/>
      <c r="M40" s="5">
        <f t="shared" si="31"/>
        <v>1358.6000000000001</v>
      </c>
      <c r="N40" s="7"/>
      <c r="O40" s="7">
        <v>1167.9000000000001</v>
      </c>
      <c r="P40" s="7">
        <v>190.7</v>
      </c>
      <c r="Q40" s="7"/>
      <c r="R40" s="5" t="s">
        <v>59</v>
      </c>
      <c r="S40" s="38">
        <f t="shared" si="32"/>
        <v>100</v>
      </c>
    </row>
    <row r="41" spans="1:31" ht="114.75" customHeight="1">
      <c r="A41" s="14" t="s">
        <v>18</v>
      </c>
      <c r="B41" s="14"/>
      <c r="C41" s="5">
        <f>SUM(D41:G41)</f>
        <v>1390.9</v>
      </c>
      <c r="D41" s="7"/>
      <c r="E41" s="7">
        <v>1087</v>
      </c>
      <c r="F41" s="7">
        <v>303.89999999999998</v>
      </c>
      <c r="G41" s="7"/>
      <c r="H41" s="5">
        <f>SUM(I41:L41)</f>
        <v>1390.9</v>
      </c>
      <c r="I41" s="7"/>
      <c r="J41" s="7">
        <v>1087</v>
      </c>
      <c r="K41" s="7">
        <v>303.89999999999998</v>
      </c>
      <c r="L41" s="7"/>
      <c r="M41" s="5">
        <f>SUM(N41:Q41)</f>
        <v>1390.9</v>
      </c>
      <c r="N41" s="7"/>
      <c r="O41" s="7">
        <v>1087</v>
      </c>
      <c r="P41" s="7">
        <v>303.89999999999998</v>
      </c>
      <c r="Q41" s="7"/>
      <c r="R41" s="5" t="s">
        <v>59</v>
      </c>
      <c r="S41" s="38">
        <f>M41/H41*100</f>
        <v>100</v>
      </c>
    </row>
    <row r="42" spans="1:31" s="33" customFormat="1" ht="95.25" customHeight="1">
      <c r="A42" s="36" t="s">
        <v>41</v>
      </c>
      <c r="B42" s="18"/>
      <c r="C42" s="6">
        <f>SUM(C37:C41)</f>
        <v>5568.8000000000011</v>
      </c>
      <c r="D42" s="6">
        <f t="shared" ref="D42:R42" si="33">SUM(D37:D41)</f>
        <v>0</v>
      </c>
      <c r="E42" s="6">
        <f t="shared" si="33"/>
        <v>3013.9</v>
      </c>
      <c r="F42" s="6">
        <f t="shared" si="33"/>
        <v>2554.9</v>
      </c>
      <c r="G42" s="6">
        <f t="shared" si="33"/>
        <v>0</v>
      </c>
      <c r="H42" s="6">
        <f t="shared" si="33"/>
        <v>5568.8000000000011</v>
      </c>
      <c r="I42" s="6">
        <f t="shared" si="33"/>
        <v>0</v>
      </c>
      <c r="J42" s="6">
        <f t="shared" si="33"/>
        <v>3013.9</v>
      </c>
      <c r="K42" s="6">
        <f t="shared" si="33"/>
        <v>2554.9</v>
      </c>
      <c r="L42" s="6">
        <f t="shared" si="33"/>
        <v>0</v>
      </c>
      <c r="M42" s="6">
        <f t="shared" si="33"/>
        <v>5060.5</v>
      </c>
      <c r="N42" s="6">
        <f t="shared" si="33"/>
        <v>0</v>
      </c>
      <c r="O42" s="6">
        <f t="shared" si="33"/>
        <v>3013.9</v>
      </c>
      <c r="P42" s="6">
        <f t="shared" si="33"/>
        <v>2046.6</v>
      </c>
      <c r="Q42" s="6">
        <f t="shared" si="33"/>
        <v>0</v>
      </c>
      <c r="R42" s="6" t="s">
        <v>69</v>
      </c>
      <c r="S42" s="39">
        <f>M42/H42*100</f>
        <v>90.872360293061334</v>
      </c>
    </row>
    <row r="43" spans="1:31" ht="29.25" customHeight="1">
      <c r="A43" s="47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9"/>
      <c r="L43" s="7"/>
      <c r="M43" s="5"/>
      <c r="N43" s="7"/>
      <c r="O43" s="7"/>
      <c r="P43" s="7"/>
      <c r="Q43" s="7"/>
      <c r="R43" s="7"/>
      <c r="S43" s="25"/>
    </row>
    <row r="44" spans="1:31" ht="134.25" customHeight="1">
      <c r="A44" s="14" t="s">
        <v>13</v>
      </c>
      <c r="B44" s="14"/>
      <c r="C44" s="5">
        <f t="shared" ref="C44" si="34">D44+E44+F44+G44</f>
        <v>141.5</v>
      </c>
      <c r="D44" s="7"/>
      <c r="E44" s="7"/>
      <c r="F44" s="7">
        <v>141.5</v>
      </c>
      <c r="G44" s="9"/>
      <c r="H44" s="5">
        <f>I44+J44+K44+L44</f>
        <v>141.5</v>
      </c>
      <c r="I44" s="9"/>
      <c r="J44" s="9"/>
      <c r="K44" s="9">
        <v>141.5</v>
      </c>
      <c r="L44" s="9"/>
      <c r="M44" s="5">
        <f>SUM(N44:Q44)</f>
        <v>126.4</v>
      </c>
      <c r="N44" s="9"/>
      <c r="O44" s="9"/>
      <c r="P44" s="9">
        <v>126.4</v>
      </c>
      <c r="Q44" s="9"/>
      <c r="R44" s="65" t="s">
        <v>68</v>
      </c>
      <c r="S44" s="25">
        <f>M44/C44*100</f>
        <v>89.328621908127218</v>
      </c>
    </row>
    <row r="45" spans="1:31" ht="45" customHeight="1">
      <c r="A45" s="10" t="s">
        <v>39</v>
      </c>
      <c r="B45" s="10"/>
      <c r="C45" s="8">
        <f>SUM(C44)</f>
        <v>141.5</v>
      </c>
      <c r="D45" s="8">
        <f t="shared" ref="D45:S45" si="35">SUM(D44)</f>
        <v>0</v>
      </c>
      <c r="E45" s="8">
        <f t="shared" si="35"/>
        <v>0</v>
      </c>
      <c r="F45" s="8">
        <f t="shared" si="35"/>
        <v>141.5</v>
      </c>
      <c r="G45" s="8">
        <f t="shared" si="35"/>
        <v>0</v>
      </c>
      <c r="H45" s="8">
        <f t="shared" si="35"/>
        <v>141.5</v>
      </c>
      <c r="I45" s="8">
        <f t="shared" si="35"/>
        <v>0</v>
      </c>
      <c r="J45" s="8">
        <f t="shared" si="35"/>
        <v>0</v>
      </c>
      <c r="K45" s="8">
        <f t="shared" si="35"/>
        <v>141.5</v>
      </c>
      <c r="L45" s="8">
        <f t="shared" si="35"/>
        <v>0</v>
      </c>
      <c r="M45" s="8">
        <f t="shared" si="35"/>
        <v>126.4</v>
      </c>
      <c r="N45" s="8">
        <f t="shared" si="35"/>
        <v>0</v>
      </c>
      <c r="O45" s="8">
        <f t="shared" si="35"/>
        <v>0</v>
      </c>
      <c r="P45" s="8">
        <f t="shared" si="35"/>
        <v>126.4</v>
      </c>
      <c r="Q45" s="8">
        <f t="shared" si="35"/>
        <v>0</v>
      </c>
      <c r="R45" s="8">
        <f t="shared" si="35"/>
        <v>0</v>
      </c>
      <c r="S45" s="8">
        <f t="shared" si="35"/>
        <v>89.328621908127218</v>
      </c>
    </row>
    <row r="46" spans="1:31" ht="37.5">
      <c r="A46" s="35" t="s">
        <v>38</v>
      </c>
      <c r="B46" s="18"/>
      <c r="C46" s="6">
        <f t="shared" ref="C46:Q46" si="36">C17+C35+C42+C45</f>
        <v>45679.630000000005</v>
      </c>
      <c r="D46" s="6">
        <f t="shared" si="36"/>
        <v>0</v>
      </c>
      <c r="E46" s="6">
        <f t="shared" si="36"/>
        <v>29562.800000000003</v>
      </c>
      <c r="F46" s="6">
        <f t="shared" si="36"/>
        <v>13102.929999999998</v>
      </c>
      <c r="G46" s="6">
        <f t="shared" si="36"/>
        <v>3013.9</v>
      </c>
      <c r="H46" s="6">
        <f t="shared" si="36"/>
        <v>45679.62000000001</v>
      </c>
      <c r="I46" s="6">
        <f t="shared" si="36"/>
        <v>0</v>
      </c>
      <c r="J46" s="6">
        <f t="shared" si="36"/>
        <v>29562.800000000003</v>
      </c>
      <c r="K46" s="6">
        <f t="shared" si="36"/>
        <v>13102.92</v>
      </c>
      <c r="L46" s="6">
        <f t="shared" si="36"/>
        <v>3013.9</v>
      </c>
      <c r="M46" s="6">
        <f t="shared" si="36"/>
        <v>44182.1</v>
      </c>
      <c r="N46" s="6">
        <f t="shared" si="36"/>
        <v>0</v>
      </c>
      <c r="O46" s="6">
        <f t="shared" si="36"/>
        <v>29257.100000000002</v>
      </c>
      <c r="P46" s="6">
        <f t="shared" si="36"/>
        <v>11918.100000000002</v>
      </c>
      <c r="Q46" s="6">
        <f t="shared" si="36"/>
        <v>3006.9</v>
      </c>
      <c r="R46" s="6" t="s">
        <v>60</v>
      </c>
      <c r="S46" s="6">
        <f>M46/H46*100</f>
        <v>96.721689015801772</v>
      </c>
    </row>
    <row r="47" spans="1:31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31">
      <c r="A48" s="1" t="s">
        <v>27</v>
      </c>
      <c r="D48" s="1" t="s">
        <v>23</v>
      </c>
    </row>
    <row r="50" spans="1:1">
      <c r="A50" s="1" t="s">
        <v>28</v>
      </c>
    </row>
  </sheetData>
  <mergeCells count="21">
    <mergeCell ref="A43:K43"/>
    <mergeCell ref="B1:L1"/>
    <mergeCell ref="B2:L2"/>
    <mergeCell ref="B3:L3"/>
    <mergeCell ref="B4:L4"/>
    <mergeCell ref="D7:G7"/>
    <mergeCell ref="C7:C8"/>
    <mergeCell ref="C6:G6"/>
    <mergeCell ref="A6:A8"/>
    <mergeCell ref="H6:L6"/>
    <mergeCell ref="I7:L7"/>
    <mergeCell ref="H7:H8"/>
    <mergeCell ref="S6:S8"/>
    <mergeCell ref="R10:S10"/>
    <mergeCell ref="A10:P10"/>
    <mergeCell ref="A36:K36"/>
    <mergeCell ref="M7:M8"/>
    <mergeCell ref="R6:R8"/>
    <mergeCell ref="M6:Q6"/>
    <mergeCell ref="N7:Q7"/>
    <mergeCell ref="A18:S18"/>
  </mergeCells>
  <pageMargins left="0.23622047244094491" right="0.23622047244094491" top="0.15748031496062992" bottom="0.19685039370078741" header="0.31496062992125984" footer="0.31496062992125984"/>
  <pageSetup paperSize="9" scale="75" fitToHeight="6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2018-03-01T11:56:32Z</dcterms:modified>
</cp:coreProperties>
</file>