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7" i="1" l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C67" i="1"/>
  <c r="M65" i="1"/>
  <c r="H65" i="1"/>
  <c r="C65" i="1"/>
  <c r="Q63" i="1"/>
  <c r="P63" i="1"/>
  <c r="O63" i="1"/>
  <c r="N63" i="1"/>
  <c r="L63" i="1"/>
  <c r="K63" i="1"/>
  <c r="J63" i="1"/>
  <c r="I63" i="1"/>
  <c r="G63" i="1"/>
  <c r="F63" i="1"/>
  <c r="E63" i="1"/>
  <c r="D63" i="1"/>
  <c r="M62" i="1"/>
  <c r="H62" i="1"/>
  <c r="H63" i="1" s="1"/>
  <c r="C62" i="1"/>
  <c r="C63" i="1" s="1"/>
  <c r="M58" i="1"/>
  <c r="H58" i="1"/>
  <c r="C58" i="1"/>
  <c r="M57" i="1"/>
  <c r="S57" i="1" s="1"/>
  <c r="H57" i="1"/>
  <c r="C57" i="1"/>
  <c r="M59" i="1"/>
  <c r="M48" i="1"/>
  <c r="H48" i="1"/>
  <c r="C48" i="1"/>
  <c r="M41" i="1"/>
  <c r="H41" i="1"/>
  <c r="C41" i="1"/>
  <c r="M40" i="1"/>
  <c r="H40" i="1"/>
  <c r="C40" i="1"/>
  <c r="H34" i="1"/>
  <c r="C28" i="1"/>
  <c r="D25" i="1"/>
  <c r="E25" i="1"/>
  <c r="F25" i="1"/>
  <c r="G25" i="1"/>
  <c r="I25" i="1"/>
  <c r="J25" i="1"/>
  <c r="K25" i="1"/>
  <c r="L25" i="1"/>
  <c r="N25" i="1"/>
  <c r="O25" i="1"/>
  <c r="P25" i="1"/>
  <c r="Q25" i="1"/>
  <c r="H22" i="1"/>
  <c r="M22" i="1"/>
  <c r="C22" i="1"/>
  <c r="H21" i="1"/>
  <c r="M21" i="1"/>
  <c r="C21" i="1"/>
  <c r="M23" i="1"/>
  <c r="S23" i="1" s="1"/>
  <c r="H23" i="1"/>
  <c r="C23" i="1"/>
  <c r="M20" i="1"/>
  <c r="H20" i="1"/>
  <c r="C20" i="1"/>
  <c r="S65" i="1" l="1"/>
  <c r="M63" i="1"/>
  <c r="S58" i="1"/>
  <c r="S20" i="1"/>
  <c r="S48" i="1"/>
  <c r="S41" i="1"/>
  <c r="S40" i="1"/>
  <c r="S22" i="1"/>
  <c r="S21" i="1"/>
  <c r="C44" i="1"/>
  <c r="H44" i="1"/>
  <c r="M44" i="1"/>
  <c r="S44" i="1" l="1"/>
  <c r="M66" i="1"/>
  <c r="H66" i="1"/>
  <c r="C66" i="1"/>
  <c r="C59" i="1"/>
  <c r="M50" i="1"/>
  <c r="H50" i="1"/>
  <c r="C50" i="1"/>
  <c r="M19" i="1"/>
  <c r="M18" i="1"/>
  <c r="M17" i="1"/>
  <c r="M16" i="1"/>
  <c r="M15" i="1"/>
  <c r="M14" i="1"/>
  <c r="M13" i="1"/>
  <c r="M12" i="1"/>
  <c r="H19" i="1"/>
  <c r="H18" i="1"/>
  <c r="H17" i="1"/>
  <c r="H16" i="1"/>
  <c r="H15" i="1"/>
  <c r="H14" i="1"/>
  <c r="H13" i="1"/>
  <c r="H12" i="1"/>
  <c r="C29" i="1"/>
  <c r="C19" i="1"/>
  <c r="C18" i="1"/>
  <c r="C16" i="1"/>
  <c r="C17" i="1"/>
  <c r="C15" i="1"/>
  <c r="C14" i="1"/>
  <c r="C13" i="1"/>
  <c r="C12" i="1"/>
  <c r="S17" i="1" l="1"/>
  <c r="C25" i="1"/>
  <c r="H25" i="1"/>
  <c r="M25" i="1"/>
  <c r="S13" i="1"/>
  <c r="S12" i="1"/>
  <c r="S67" i="1"/>
  <c r="S66" i="1"/>
  <c r="D60" i="1" l="1"/>
  <c r="E60" i="1"/>
  <c r="G60" i="1"/>
  <c r="I60" i="1"/>
  <c r="J60" i="1"/>
  <c r="K60" i="1"/>
  <c r="L60" i="1"/>
  <c r="N60" i="1"/>
  <c r="O60" i="1"/>
  <c r="P60" i="1"/>
  <c r="Q60" i="1"/>
  <c r="F60" i="1"/>
  <c r="M56" i="1"/>
  <c r="H56" i="1"/>
  <c r="C56" i="1"/>
  <c r="H47" i="1"/>
  <c r="K45" i="1"/>
  <c r="M30" i="1"/>
  <c r="H30" i="1"/>
  <c r="M39" i="1"/>
  <c r="H39" i="1"/>
  <c r="C39" i="1"/>
  <c r="M38" i="1"/>
  <c r="H38" i="1"/>
  <c r="C38" i="1"/>
  <c r="M42" i="1"/>
  <c r="H42" i="1"/>
  <c r="C42" i="1"/>
  <c r="S56" i="1" l="1"/>
  <c r="S42" i="1"/>
  <c r="S39" i="1"/>
  <c r="M43" i="1"/>
  <c r="H43" i="1"/>
  <c r="C43" i="1"/>
  <c r="M36" i="1"/>
  <c r="S36" i="1" s="1"/>
  <c r="H36" i="1"/>
  <c r="C36" i="1"/>
  <c r="M34" i="1"/>
  <c r="C34" i="1"/>
  <c r="M29" i="1"/>
  <c r="M31" i="1"/>
  <c r="M32" i="1"/>
  <c r="M33" i="1"/>
  <c r="M35" i="1"/>
  <c r="M37" i="1"/>
  <c r="H29" i="1"/>
  <c r="H31" i="1"/>
  <c r="H32" i="1"/>
  <c r="H33" i="1"/>
  <c r="H35" i="1"/>
  <c r="C30" i="1"/>
  <c r="C31" i="1"/>
  <c r="C32" i="1"/>
  <c r="C33" i="1"/>
  <c r="C35" i="1"/>
  <c r="C37" i="1"/>
  <c r="H53" i="1"/>
  <c r="C53" i="1"/>
  <c r="M53" i="1"/>
  <c r="M49" i="1"/>
  <c r="M51" i="1"/>
  <c r="M52" i="1"/>
  <c r="C49" i="1"/>
  <c r="C51" i="1"/>
  <c r="C52" i="1"/>
  <c r="C47" i="1"/>
  <c r="M47" i="1"/>
  <c r="S16" i="1"/>
  <c r="D54" i="1"/>
  <c r="E54" i="1"/>
  <c r="F54" i="1"/>
  <c r="G54" i="1"/>
  <c r="J54" i="1"/>
  <c r="K54" i="1"/>
  <c r="L54" i="1"/>
  <c r="N54" i="1"/>
  <c r="O54" i="1"/>
  <c r="P54" i="1"/>
  <c r="Q54" i="1"/>
  <c r="D45" i="1"/>
  <c r="E45" i="1"/>
  <c r="F45" i="1"/>
  <c r="G45" i="1"/>
  <c r="I45" i="1"/>
  <c r="J45" i="1"/>
  <c r="L45" i="1"/>
  <c r="N45" i="1"/>
  <c r="O45" i="1"/>
  <c r="P45" i="1"/>
  <c r="Q45" i="1"/>
  <c r="M60" i="1"/>
  <c r="H59" i="1"/>
  <c r="H60" i="1" s="1"/>
  <c r="H52" i="1"/>
  <c r="H51" i="1"/>
  <c r="H49" i="1"/>
  <c r="C60" i="1"/>
  <c r="C45" i="1" l="1"/>
  <c r="P68" i="1"/>
  <c r="O68" i="1"/>
  <c r="K68" i="1"/>
  <c r="E68" i="1"/>
  <c r="J68" i="1"/>
  <c r="Q68" i="1"/>
  <c r="L68" i="1"/>
  <c r="G68" i="1"/>
  <c r="N68" i="1"/>
  <c r="D68" i="1"/>
  <c r="F68" i="1"/>
  <c r="S60" i="1"/>
  <c r="S51" i="1"/>
  <c r="S43" i="1"/>
  <c r="S52" i="1"/>
  <c r="S59" i="1"/>
  <c r="S47" i="1"/>
  <c r="S53" i="1"/>
  <c r="H45" i="1"/>
  <c r="S49" i="1"/>
  <c r="S33" i="1"/>
  <c r="S37" i="1"/>
  <c r="S31" i="1"/>
  <c r="S35" i="1"/>
  <c r="S15" i="1"/>
  <c r="S30" i="1"/>
  <c r="S14" i="1"/>
  <c r="S29" i="1"/>
  <c r="M54" i="1"/>
  <c r="M45" i="1"/>
  <c r="C54" i="1"/>
  <c r="M68" i="1" l="1"/>
  <c r="C68" i="1"/>
  <c r="S54" i="1"/>
  <c r="S45" i="1"/>
  <c r="S25" i="1"/>
  <c r="I54" i="1"/>
  <c r="I68" i="1" s="1"/>
  <c r="H54" i="1"/>
  <c r="H68" i="1" s="1"/>
  <c r="S68" i="1" l="1"/>
</calcChain>
</file>

<file path=xl/sharedStrings.xml><?xml version="1.0" encoding="utf-8"?>
<sst xmlns="http://schemas.openxmlformats.org/spreadsheetml/2006/main" count="149" uniqueCount="103">
  <si>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</si>
  <si>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</si>
  <si>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</si>
  <si>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</si>
  <si>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</si>
  <si>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</si>
  <si>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</si>
  <si>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</si>
  <si>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</si>
  <si>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Расходы на мероприятия по учету и обслуживанию уличного освещения поселения (03 01600)</t>
  </si>
  <si>
    <t>"Устойчивое развитие территории Скребловского сельского поселения"</t>
  </si>
  <si>
    <t>Расходы на прочие мероприятия по благоустройству поселений (03 01620)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</si>
  <si>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</si>
  <si>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</si>
  <si>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</si>
  <si>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</si>
  <si>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Итого по подпрограмме 1</t>
  </si>
  <si>
    <t>Итого по подпрограмме 2</t>
  </si>
  <si>
    <t>Итого по программе</t>
  </si>
  <si>
    <t>Итого по подпрограмме 4</t>
  </si>
  <si>
    <t>Подпрограмма 4. Безопасность Скребловского сельского поселения Лужского муниципального района (22 4)</t>
  </si>
  <si>
    <t>Итого по подпрограмме 3</t>
  </si>
  <si>
    <t>Расходы на содержание муниципальных казенных учреждений культуры (01 00200)</t>
  </si>
  <si>
    <t>Расходы на организацию и проведение культурно-массовых мероприятий (03 01720)</t>
  </si>
  <si>
    <t>Расходы на организацию и содержание мест захоронения ( 03 01610)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</si>
  <si>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</si>
  <si>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</si>
  <si>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</si>
  <si>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</si>
  <si>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</si>
  <si>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Подпрограмма 1. Сохранение и развитие культуры, физической культуры и спорта в Скребловском сельском поселении (22 1)</t>
  </si>
  <si>
    <t>МУ СКЦ "Лидер"</t>
  </si>
  <si>
    <t>Расходы на ремонтные работы объектов культуры (06 05120)</t>
  </si>
  <si>
    <t>Расходы на капитальный ремонт объектов (06 S0670)</t>
  </si>
  <si>
    <t>Расходы на мероприятия по строительству и реконструкции объектов водоснабжения, водоотведения и очистки сточных вод (02 01580)</t>
  </si>
  <si>
    <t>Расходы на реализацию  мероприятий по обеспечению устойчивого функционирвоания объектов теплоснабжения на территории  Ленинградской области        (02 S0160)</t>
  </si>
  <si>
    <t>Расходы на мероприятия по повышению надежности и энергетической эффективности в системах теплоснабжения (02 S0180)</t>
  </si>
  <si>
    <t xml:space="preserve"> / Комитет по агропромышленному и рыбохозяйственному комплексу ЛО, Администрация ЛМР ЛО</t>
  </si>
  <si>
    <t>Комитет по ТЭК ЛО</t>
  </si>
  <si>
    <t>Расходы на организацию вывоза бытовых стихийных свалок (03 01640)</t>
  </si>
  <si>
    <t>Расходы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</si>
  <si>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Комитет по МСММО ЛО</t>
  </si>
  <si>
    <t>Расходы на обеспечение участия в мероприятиях по выполнению государственной программы Ленинградской области "Борьба с борщевиком Сосновскогона территории Ленинградской области" (03 03020)</t>
  </si>
  <si>
    <t>Комитет по агропромышленному и рыбохозяйственному комплексу ЛО</t>
  </si>
  <si>
    <t>Расхды на проектирование и  строительство объектов  инженерной и транспортной инфрастуктуры (04 S0780)</t>
  </si>
  <si>
    <t>Комитет по строительству ЛО, Администрация ЛМР ЛО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</si>
  <si>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(03 S4660)</t>
  </si>
  <si>
    <t>Расходы на реализацию мероприятий по устойчивому развитию сельских территорий (03L5670)</t>
  </si>
  <si>
    <t>Расходы на мероприятия по обслуживанию и содержанию автомобильных дорог местного значения (01 01150)</t>
  </si>
  <si>
    <t xml:space="preserve">Расходы на мероприятия по капитальному ремонту и ремонту автомобильных дорог общего пользования местного значения (02 01650)  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</si>
  <si>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</si>
  <si>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Расходы на мероприятия направленные на повышение безопасности дорожного движения (04 02710)</t>
  </si>
  <si>
    <t>Расходы на мероприятия по укреплению пожарной безопасности на территории поселений (02 01220)</t>
  </si>
  <si>
    <t>Расходы на мероприятия по предупреждению и ликвидации последствий чрезвычайных ситуаций и стихийных бедствий (01 01170)</t>
  </si>
  <si>
    <t>Е. А. Шустрова</t>
  </si>
  <si>
    <t>Исполнитель: Пылаева Надежда Александровна</t>
  </si>
  <si>
    <t>Комитет по дорожному хозяйству ЛО</t>
  </si>
  <si>
    <t>Расходы на содержание   муниципальных казенных библиотек (02 00210)</t>
  </si>
  <si>
    <t>Расходы на обеспечение стимулирующих выплат работникам муниципальных учреждений культуры Ленинградской области (04S0360)</t>
  </si>
  <si>
    <t>Подпрограмма 2. Обеспечение устойчивого функционирования жилищно-коммунального хозяйства в Скребловском сельском поселении (22 2)</t>
  </si>
  <si>
    <t>Расходы на мероприятия по подготовке объектов теплоснабжения к отопительному сезону на территории поселения (02 01560)</t>
  </si>
  <si>
    <t>Расходы на реализацию комплекса мероприятий по борьбе с  борщевиком Сосновского на территориях муниципальных образований Ленинградской области (03 S4310)</t>
  </si>
  <si>
    <t>Подпрограмма 3. Развитие  и содержание автомобильных дорог в Скребловском сельском поселении (22 3)</t>
  </si>
  <si>
    <t xml:space="preserve"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 (02 01660)   </t>
  </si>
  <si>
    <t>Расходы на ремонт автомобильных дорог общего пользования местного значения (03 S0140)</t>
  </si>
  <si>
    <t>Подпрограмма 6. Развитие части территории Скребловского сельского поселения (22 6)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</si>
  <si>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(01 S4770)</t>
  </si>
  <si>
    <t>Итого по подпрограмме 6</t>
  </si>
  <si>
    <t>Глава администрации</t>
  </si>
  <si>
    <t>мероприятие выполнено (целевые показатели достижения устанговленной средней заработной платы достигнуты). Расчетная величина финансирования ОБ определяется Комитетом по культуре ЛО.</t>
  </si>
  <si>
    <t>мероприятие выполнено (зависимость от погодных условий)</t>
  </si>
  <si>
    <t>мероприятие выполнено (экономия по результатам аукциона)</t>
  </si>
  <si>
    <t>мероприятие не планировало</t>
  </si>
  <si>
    <t>меропрятие выполнено  (оплата по факту выполненных работ)</t>
  </si>
  <si>
    <r>
      <rPr>
        <b/>
        <sz val="14"/>
        <color theme="1"/>
        <rFont val="Times New Roman"/>
        <family val="1"/>
        <charset val="204"/>
      </rPr>
      <t>за 2020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</si>
  <si>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Объем финансирования                                                                                     План на 2020 год</t>
  </si>
  <si>
    <t>Объем финансирования                                                                                     Факт 2020 года</t>
  </si>
  <si>
    <t>МУ СКЦ "Лидер" / Комитет по культуре ЛО</t>
  </si>
  <si>
    <t>Расходы на поддержку  развития общественной инфрастуктуры муниципального значения (05 S4840)</t>
  </si>
  <si>
    <t>МУ СКЦ "Лидер" / КФ ЛО</t>
  </si>
  <si>
    <t>Расходы на прочие мероприятия в области проектирования, строительства и реконструкции объектов муниципальной собственности (0700430)</t>
  </si>
  <si>
    <t>мероприятие выполнено (запланировааны сопутствующие расходы по строительству ДК п. Межозерный.  Все работы выполнены и оплачены в полном объеме)</t>
  </si>
  <si>
    <t>На поддержку ЖКХ, развитие общественной и транспортной инфраструктуры поселений и оказание дополнительной финансовой помощи (0700730)</t>
  </si>
  <si>
    <t>Администрация Лужского муниципального района</t>
  </si>
  <si>
    <t xml:space="preserve">мероприятие выполнено </t>
  </si>
  <si>
    <t>Расходы на обеспечение комплексного развития сельских территорий (07L5760)</t>
  </si>
  <si>
    <t>Комитет по строительству ЛО /Администрация Лужского муниципального района</t>
  </si>
  <si>
    <t>Расходы на обеспечение комплексного развития сельских территорий (08L5760)</t>
  </si>
  <si>
    <t>Расходы на проектно-изыскательские работы и строительство газопровода (02 00360)</t>
  </si>
  <si>
    <t>мероприятпе не выполнено (потребность не возникала)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</si>
  <si>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 (0301920)</t>
  </si>
  <si>
    <t>мероприятпе не выполнено (оплата по факту выполненных работ)</t>
  </si>
  <si>
    <t>КФ ЛО</t>
  </si>
  <si>
    <t>Проведение инвентаризации и оформление технических и кадастровых паспортов дорог местного значения (01 01160)</t>
  </si>
  <si>
    <t>мероприятие выполнено (целевой показатель достигнут)</t>
  </si>
  <si>
    <t>мероприятие не выполнено (создание материальных запасов) в связи с тем что конкурс не состоялся (не подано ни одной заявки) (оплата по факту выполнения работ)</t>
  </si>
  <si>
    <t>Расходы на мероприятия по противодействию экстремизму и профилактике терроризма (0302740)</t>
  </si>
  <si>
    <t>Расходы на осуществление мероприятий по обеспечению безопасности людей на водных объектах (04 01180)</t>
  </si>
  <si>
    <t xml:space="preserve">выполнено </t>
  </si>
  <si>
    <t>Итого по подпрограмме 5</t>
  </si>
  <si>
    <t>Подпрограмма 5. О предоставлении муниципальной поддержки гражданам, нуждающимся в улучшении жилищных условий (22 5)</t>
  </si>
  <si>
    <t>Улучшение жилищных условий молодых семей и молодых специалистов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</si>
  <si>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 (02 S4660)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</si>
</sst>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tabSelected="1" showWhiteSpace="0" view="pageLayout" topLeftCell="A53" zoomScale="78" zoomScaleNormal="100" zoomScalePageLayoutView="78" workbookViewId="0">
      <selection activeCell="A61" sqref="A61:K61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10.85546875" style="1" customWidth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11.140625" style="1" customWidth="1"/>
    <col min="11" max="11" width="11.7109375" style="1" customWidth="1"/>
    <col min="12" max="12" width="8.140625" style="1" customWidth="1"/>
    <col min="13" max="13" width="10.5703125" style="1" customWidth="1"/>
    <col min="14" max="14" width="10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8.85546875" style="32" customWidth="1"/>
    <col min="20" max="16384" width="9.140625" style="1"/>
  </cols>
  <sheetData>
    <row r="1" spans="1:31" ht="18.75" x14ac:dyDescent="0.3">
      <c r="R1" s="51" t="s">
        <v>27</v>
      </c>
      <c r="S1" s="51"/>
    </row>
    <row r="2" spans="1:31" ht="18.75" x14ac:dyDescent="0.3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1" ht="18.75" x14ac:dyDescent="0.3">
      <c r="A3" s="68" t="s">
        <v>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31" ht="18.75" x14ac:dyDescent="0.3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31" ht="18.75" x14ac:dyDescent="0.3">
      <c r="A5" s="51" t="s">
        <v>74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31" x14ac:dyDescent="0.25">
      <c r="Q6" s="20"/>
      <c r="R6" s="67" t="s">
        <v>6</v>
      </c>
      <c r="S6" s="67"/>
    </row>
    <row r="7" spans="1:31" ht="62.25" customHeight="1" x14ac:dyDescent="0.25">
      <c r="A7" s="69" t="s">
        <v>28</v>
      </c>
      <c r="B7" s="64" t="s">
        <v>12</v>
      </c>
      <c r="C7" s="57" t="s">
        <v>75</v>
      </c>
      <c r="D7" s="57"/>
      <c r="E7" s="57"/>
      <c r="F7" s="57"/>
      <c r="G7" s="57"/>
      <c r="H7" s="57" t="s">
        <v>76</v>
      </c>
      <c r="I7" s="57"/>
      <c r="J7" s="57"/>
      <c r="K7" s="57"/>
      <c r="L7" s="57"/>
      <c r="M7" s="58" t="s">
        <v>29</v>
      </c>
      <c r="N7" s="59"/>
      <c r="O7" s="59"/>
      <c r="P7" s="59"/>
      <c r="Q7" s="60"/>
      <c r="R7" s="52" t="s">
        <v>13</v>
      </c>
      <c r="S7" s="52" t="s">
        <v>14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69"/>
      <c r="B8" s="65"/>
      <c r="C8" s="57" t="s">
        <v>0</v>
      </c>
      <c r="D8" s="57" t="s">
        <v>5</v>
      </c>
      <c r="E8" s="57"/>
      <c r="F8" s="57"/>
      <c r="G8" s="57"/>
      <c r="H8" s="57" t="s">
        <v>0</v>
      </c>
      <c r="I8" s="57" t="s">
        <v>5</v>
      </c>
      <c r="J8" s="57"/>
      <c r="K8" s="57"/>
      <c r="L8" s="57"/>
      <c r="M8" s="57" t="s">
        <v>0</v>
      </c>
      <c r="N8" s="61" t="s">
        <v>5</v>
      </c>
      <c r="O8" s="62"/>
      <c r="P8" s="62"/>
      <c r="Q8" s="63"/>
      <c r="R8" s="53"/>
      <c r="S8" s="5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69"/>
      <c r="B9" s="66"/>
      <c r="C9" s="57"/>
      <c r="D9" s="31" t="s">
        <v>1</v>
      </c>
      <c r="E9" s="31" t="s">
        <v>2</v>
      </c>
      <c r="F9" s="31" t="s">
        <v>3</v>
      </c>
      <c r="G9" s="31" t="s">
        <v>4</v>
      </c>
      <c r="H9" s="57"/>
      <c r="I9" s="31" t="s">
        <v>1</v>
      </c>
      <c r="J9" s="31" t="s">
        <v>2</v>
      </c>
      <c r="K9" s="31" t="s">
        <v>3</v>
      </c>
      <c r="L9" s="31" t="s">
        <v>4</v>
      </c>
      <c r="M9" s="57"/>
      <c r="N9" s="23" t="s">
        <v>1</v>
      </c>
      <c r="O9" s="23" t="s">
        <v>2</v>
      </c>
      <c r="P9" s="23" t="s">
        <v>3</v>
      </c>
      <c r="Q9" s="23" t="s">
        <v>15</v>
      </c>
      <c r="R9" s="54"/>
      <c r="S9" s="5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9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4">
        <v>13</v>
      </c>
      <c r="N10" s="4">
        <v>14</v>
      </c>
      <c r="O10" s="4">
        <v>15</v>
      </c>
      <c r="P10" s="4">
        <v>16</v>
      </c>
      <c r="Q10" s="22">
        <v>17</v>
      </c>
      <c r="R10" s="18">
        <v>18</v>
      </c>
      <c r="S10" s="30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48" t="s">
        <v>30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21"/>
      <c r="R11" s="55"/>
      <c r="S11" s="5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61.5" customHeight="1" x14ac:dyDescent="0.25">
      <c r="A12" s="24" t="s">
        <v>22</v>
      </c>
      <c r="B12" s="14" t="s">
        <v>31</v>
      </c>
      <c r="C12" s="5">
        <f t="shared" ref="C12:C18" si="0">SUM(D12:G12)</f>
        <v>4620.5</v>
      </c>
      <c r="D12" s="5"/>
      <c r="E12" s="5"/>
      <c r="F12" s="5">
        <v>4620.5</v>
      </c>
      <c r="G12" s="5"/>
      <c r="H12" s="5">
        <f t="shared" ref="H12:H18" si="1">SUM(I12:L12)</f>
        <v>3777.5</v>
      </c>
      <c r="I12" s="5"/>
      <c r="J12" s="5"/>
      <c r="K12" s="5">
        <v>3777.5</v>
      </c>
      <c r="L12" s="5"/>
      <c r="M12" s="5">
        <f t="shared" ref="M12:M18" si="2">SUM(N12:Q12)</f>
        <v>3777.5</v>
      </c>
      <c r="N12" s="5"/>
      <c r="O12" s="5"/>
      <c r="P12" s="5">
        <v>3777.5</v>
      </c>
      <c r="Q12" s="5"/>
      <c r="R12" s="28" t="s">
        <v>26</v>
      </c>
      <c r="S12" s="33">
        <f>M12/C12*100</f>
        <v>81.755221296396499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60" x14ac:dyDescent="0.25">
      <c r="A13" s="24" t="s">
        <v>57</v>
      </c>
      <c r="B13" s="14" t="s">
        <v>31</v>
      </c>
      <c r="C13" s="5">
        <f t="shared" si="0"/>
        <v>1083.0999999999999</v>
      </c>
      <c r="D13" s="5"/>
      <c r="E13" s="5"/>
      <c r="F13" s="5">
        <v>1083.0999999999999</v>
      </c>
      <c r="G13" s="5"/>
      <c r="H13" s="5">
        <f t="shared" si="1"/>
        <v>860.5</v>
      </c>
      <c r="I13" s="5"/>
      <c r="J13" s="5"/>
      <c r="K13" s="5">
        <v>860.5</v>
      </c>
      <c r="L13" s="5"/>
      <c r="M13" s="5">
        <f t="shared" si="2"/>
        <v>860.5</v>
      </c>
      <c r="N13" s="5"/>
      <c r="O13" s="5"/>
      <c r="P13" s="5">
        <v>860.5</v>
      </c>
      <c r="Q13" s="5"/>
      <c r="R13" s="28" t="s">
        <v>26</v>
      </c>
      <c r="S13" s="33">
        <f>M13/C13*100</f>
        <v>79.447881082079221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75" x14ac:dyDescent="0.25">
      <c r="A14" s="24" t="s">
        <v>23</v>
      </c>
      <c r="B14" s="14" t="s">
        <v>31</v>
      </c>
      <c r="C14" s="5">
        <f t="shared" si="0"/>
        <v>103</v>
      </c>
      <c r="D14" s="5"/>
      <c r="E14" s="5"/>
      <c r="F14" s="5">
        <v>103</v>
      </c>
      <c r="G14" s="5"/>
      <c r="H14" s="5">
        <f t="shared" si="1"/>
        <v>102.5</v>
      </c>
      <c r="I14" s="5"/>
      <c r="J14" s="5"/>
      <c r="K14" s="5">
        <v>102.5</v>
      </c>
      <c r="L14" s="5"/>
      <c r="M14" s="5">
        <f t="shared" si="2"/>
        <v>102.5</v>
      </c>
      <c r="N14" s="5"/>
      <c r="O14" s="5"/>
      <c r="P14" s="5">
        <v>102.5</v>
      </c>
      <c r="Q14" s="5"/>
      <c r="R14" s="28" t="s">
        <v>26</v>
      </c>
      <c r="S14" s="33">
        <f t="shared" ref="S14:S25" si="3">M14/C14*100</f>
        <v>99.514563106796118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16.75" x14ac:dyDescent="0.25">
      <c r="A15" s="24" t="s">
        <v>58</v>
      </c>
      <c r="B15" s="14" t="s">
        <v>77</v>
      </c>
      <c r="C15" s="5">
        <f t="shared" si="0"/>
        <v>1775</v>
      </c>
      <c r="D15" s="5"/>
      <c r="E15" s="5">
        <v>887.5</v>
      </c>
      <c r="F15" s="5">
        <v>887.5</v>
      </c>
      <c r="G15" s="5">
        <v>0</v>
      </c>
      <c r="H15" s="5">
        <f t="shared" si="1"/>
        <v>1200.05</v>
      </c>
      <c r="I15" s="41"/>
      <c r="J15" s="41">
        <v>600</v>
      </c>
      <c r="K15" s="41">
        <v>600.04999999999995</v>
      </c>
      <c r="L15" s="41">
        <v>0</v>
      </c>
      <c r="M15" s="41">
        <f t="shared" si="2"/>
        <v>1200.05</v>
      </c>
      <c r="N15" s="41"/>
      <c r="O15" s="41">
        <v>600</v>
      </c>
      <c r="P15" s="41">
        <v>600.04999999999995</v>
      </c>
      <c r="Q15" s="5">
        <v>0</v>
      </c>
      <c r="R15" s="28" t="s">
        <v>69</v>
      </c>
      <c r="S15" s="33">
        <f t="shared" si="3"/>
        <v>67.608450704225348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0.75" hidden="1" customHeight="1" x14ac:dyDescent="0.25">
      <c r="A16" s="24"/>
      <c r="B16" s="14"/>
      <c r="C16" s="5">
        <f t="shared" si="0"/>
        <v>0</v>
      </c>
      <c r="D16" s="5"/>
      <c r="E16" s="5">
        <v>0</v>
      </c>
      <c r="F16" s="5"/>
      <c r="G16" s="5"/>
      <c r="H16" s="5">
        <f t="shared" si="1"/>
        <v>0</v>
      </c>
      <c r="I16" s="5"/>
      <c r="J16" s="5">
        <v>0</v>
      </c>
      <c r="K16" s="5"/>
      <c r="L16" s="5"/>
      <c r="M16" s="5">
        <f t="shared" si="2"/>
        <v>0</v>
      </c>
      <c r="N16" s="5"/>
      <c r="O16" s="5">
        <v>0</v>
      </c>
      <c r="P16" s="5"/>
      <c r="Q16" s="5"/>
      <c r="R16" s="28"/>
      <c r="S16" s="33" t="e">
        <f t="shared" si="3"/>
        <v>#DIV/0!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75" x14ac:dyDescent="0.25">
      <c r="A17" s="24" t="s">
        <v>78</v>
      </c>
      <c r="B17" s="14" t="s">
        <v>79</v>
      </c>
      <c r="C17" s="5">
        <f t="shared" si="0"/>
        <v>526.29999999999995</v>
      </c>
      <c r="D17" s="5"/>
      <c r="E17" s="5">
        <v>500</v>
      </c>
      <c r="F17" s="5">
        <v>26.3</v>
      </c>
      <c r="G17" s="5">
        <v>0</v>
      </c>
      <c r="H17" s="5">
        <f t="shared" si="1"/>
        <v>526.29999999999995</v>
      </c>
      <c r="I17" s="5"/>
      <c r="J17" s="5">
        <v>500</v>
      </c>
      <c r="K17" s="5">
        <v>26.3</v>
      </c>
      <c r="L17" s="5">
        <v>0</v>
      </c>
      <c r="M17" s="5">
        <f t="shared" si="2"/>
        <v>526.29999999999995</v>
      </c>
      <c r="N17" s="5"/>
      <c r="O17" s="5">
        <v>500</v>
      </c>
      <c r="P17" s="5">
        <v>26.3</v>
      </c>
      <c r="Q17" s="5">
        <v>0</v>
      </c>
      <c r="R17" s="28" t="s">
        <v>26</v>
      </c>
      <c r="S17" s="33">
        <f t="shared" si="3"/>
        <v>100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5" x14ac:dyDescent="0.25">
      <c r="A18" s="24" t="s">
        <v>32</v>
      </c>
      <c r="B18" s="14"/>
      <c r="C18" s="5">
        <f t="shared" si="0"/>
        <v>0</v>
      </c>
      <c r="D18" s="5"/>
      <c r="E18" s="5">
        <v>0</v>
      </c>
      <c r="F18" s="5">
        <v>0</v>
      </c>
      <c r="G18" s="5">
        <v>0</v>
      </c>
      <c r="H18" s="5">
        <f t="shared" si="1"/>
        <v>0</v>
      </c>
      <c r="I18" s="5"/>
      <c r="J18" s="5"/>
      <c r="K18" s="5">
        <v>0</v>
      </c>
      <c r="L18" s="5">
        <v>0</v>
      </c>
      <c r="M18" s="5">
        <f t="shared" si="2"/>
        <v>0</v>
      </c>
      <c r="N18" s="5"/>
      <c r="O18" s="5"/>
      <c r="P18" s="5">
        <v>0</v>
      </c>
      <c r="Q18" s="5">
        <v>0</v>
      </c>
      <c r="R18" s="28"/>
      <c r="S18" s="33"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3" x14ac:dyDescent="0.25">
      <c r="A19" s="24" t="s">
        <v>33</v>
      </c>
      <c r="B19" s="14" t="s">
        <v>37</v>
      </c>
      <c r="C19" s="5">
        <f>SUM(D19:G19)</f>
        <v>0</v>
      </c>
      <c r="D19" s="5"/>
      <c r="E19" s="5">
        <v>0</v>
      </c>
      <c r="F19" s="5">
        <v>0</v>
      </c>
      <c r="G19" s="5">
        <v>0</v>
      </c>
      <c r="H19" s="5">
        <f>SUM(I19:L19)</f>
        <v>0</v>
      </c>
      <c r="I19" s="5"/>
      <c r="J19" s="5">
        <v>0</v>
      </c>
      <c r="K19" s="5">
        <v>0</v>
      </c>
      <c r="L19" s="5">
        <v>0</v>
      </c>
      <c r="M19" s="5">
        <f>SUM(N19:Q19)</f>
        <v>0</v>
      </c>
      <c r="N19" s="5"/>
      <c r="O19" s="5">
        <v>0</v>
      </c>
      <c r="P19" s="5">
        <v>0</v>
      </c>
      <c r="Q19" s="5">
        <v>0</v>
      </c>
      <c r="R19" s="28"/>
      <c r="S19" s="33"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78.5" x14ac:dyDescent="0.25">
      <c r="A20" s="24" t="s">
        <v>80</v>
      </c>
      <c r="B20" s="14"/>
      <c r="C20" s="5">
        <f>SUM(D20:G20)</f>
        <v>77.099999999999994</v>
      </c>
      <c r="D20" s="5"/>
      <c r="E20" s="5">
        <v>0</v>
      </c>
      <c r="F20" s="5">
        <v>77.099999999999994</v>
      </c>
      <c r="G20" s="5">
        <v>0</v>
      </c>
      <c r="H20" s="5">
        <f>SUM(I20:L20)</f>
        <v>57.7</v>
      </c>
      <c r="I20" s="5"/>
      <c r="J20" s="5">
        <v>0</v>
      </c>
      <c r="K20" s="5">
        <v>57.7</v>
      </c>
      <c r="L20" s="5">
        <v>0</v>
      </c>
      <c r="M20" s="5">
        <f>SUM(N20:Q20)</f>
        <v>57.7</v>
      </c>
      <c r="N20" s="5"/>
      <c r="O20" s="5">
        <v>0</v>
      </c>
      <c r="P20" s="5">
        <v>57.7</v>
      </c>
      <c r="Q20" s="5">
        <v>0</v>
      </c>
      <c r="R20" s="28" t="s">
        <v>81</v>
      </c>
      <c r="S20" s="33">
        <f t="shared" si="3"/>
        <v>74.837872892347619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6" customHeight="1" x14ac:dyDescent="0.25">
      <c r="A21" s="24" t="s">
        <v>82</v>
      </c>
      <c r="B21" s="14" t="s">
        <v>83</v>
      </c>
      <c r="C21" s="5">
        <f>SUM(D21:G21)</f>
        <v>675.3</v>
      </c>
      <c r="D21" s="5"/>
      <c r="E21" s="5">
        <v>0</v>
      </c>
      <c r="F21" s="5">
        <v>675.3</v>
      </c>
      <c r="G21" s="5">
        <v>0</v>
      </c>
      <c r="H21" s="5">
        <f>SUM(I21:L21)</f>
        <v>675.3</v>
      </c>
      <c r="I21" s="5"/>
      <c r="J21" s="5">
        <v>0</v>
      </c>
      <c r="K21" s="5">
        <v>675.3</v>
      </c>
      <c r="L21" s="5">
        <v>0</v>
      </c>
      <c r="M21" s="5">
        <f>SUM(N21:Q21)</f>
        <v>675.3</v>
      </c>
      <c r="N21" s="5"/>
      <c r="O21" s="5">
        <v>0</v>
      </c>
      <c r="P21" s="5">
        <v>675.3</v>
      </c>
      <c r="Q21" s="5">
        <v>0</v>
      </c>
      <c r="R21" s="28" t="s">
        <v>84</v>
      </c>
      <c r="S21" s="33">
        <f t="shared" ref="S21" si="4">M21/C21*100</f>
        <v>100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16.25" customHeight="1" x14ac:dyDescent="0.25">
      <c r="A22" s="24" t="s">
        <v>85</v>
      </c>
      <c r="B22" s="14" t="s">
        <v>86</v>
      </c>
      <c r="C22" s="5">
        <f>SUM(D22:G22)</f>
        <v>95184.68</v>
      </c>
      <c r="D22" s="5">
        <v>45241.3</v>
      </c>
      <c r="E22" s="5">
        <v>47087.88</v>
      </c>
      <c r="F22" s="5">
        <v>2855.5</v>
      </c>
      <c r="G22" s="5">
        <v>0</v>
      </c>
      <c r="H22" s="5">
        <f>SUM(I22:L22)</f>
        <v>95184.68</v>
      </c>
      <c r="I22" s="5">
        <v>45241.3</v>
      </c>
      <c r="J22" s="5">
        <v>47087.88</v>
      </c>
      <c r="K22" s="5">
        <v>2855.5</v>
      </c>
      <c r="L22" s="5">
        <v>0</v>
      </c>
      <c r="M22" s="5">
        <f>SUM(N22:Q22)</f>
        <v>95184.68</v>
      </c>
      <c r="N22" s="5">
        <v>45241.3</v>
      </c>
      <c r="O22" s="5">
        <v>47087.88</v>
      </c>
      <c r="P22" s="5">
        <v>2855.5</v>
      </c>
      <c r="Q22" s="5">
        <v>0</v>
      </c>
      <c r="R22" s="28" t="s">
        <v>84</v>
      </c>
      <c r="S22" s="33">
        <f t="shared" ref="S22:S23" si="5">M22/C22*100</f>
        <v>100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02" x14ac:dyDescent="0.25">
      <c r="A23" s="24" t="s">
        <v>87</v>
      </c>
      <c r="B23" s="14" t="s">
        <v>43</v>
      </c>
      <c r="C23" s="5">
        <f>SUM(D23:G23)</f>
        <v>1700</v>
      </c>
      <c r="D23" s="5">
        <v>686</v>
      </c>
      <c r="E23" s="5">
        <v>714</v>
      </c>
      <c r="F23" s="5">
        <v>300</v>
      </c>
      <c r="G23" s="5">
        <v>0</v>
      </c>
      <c r="H23" s="5">
        <f>SUM(I23:L23)</f>
        <v>1700</v>
      </c>
      <c r="I23" s="5">
        <v>686</v>
      </c>
      <c r="J23" s="5">
        <v>714</v>
      </c>
      <c r="K23" s="5">
        <v>300</v>
      </c>
      <c r="L23" s="5">
        <v>0</v>
      </c>
      <c r="M23" s="5">
        <f>SUM(N23:Q23)</f>
        <v>1700</v>
      </c>
      <c r="N23" s="5">
        <v>686</v>
      </c>
      <c r="O23" s="5">
        <v>714</v>
      </c>
      <c r="P23" s="5">
        <v>300</v>
      </c>
      <c r="Q23" s="5">
        <v>0</v>
      </c>
      <c r="R23" s="28" t="s">
        <v>84</v>
      </c>
      <c r="S23" s="33">
        <f t="shared" si="5"/>
        <v>100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48.75" customHeight="1" x14ac:dyDescent="0.25">
      <c r="A25" s="27" t="s">
        <v>16</v>
      </c>
      <c r="B25" s="15"/>
      <c r="C25" s="8">
        <f>SUM(C12:C21:C23)</f>
        <v>105744.98</v>
      </c>
      <c r="D25" s="8">
        <f>SUM(D12:D21:D23)</f>
        <v>45927.3</v>
      </c>
      <c r="E25" s="8">
        <f>SUM(E12:E21:E23)</f>
        <v>49189.38</v>
      </c>
      <c r="F25" s="8">
        <f>SUM(F12:F21:F23)</f>
        <v>10628.300000000001</v>
      </c>
      <c r="G25" s="8">
        <f>SUM(G12:G21:G23)</f>
        <v>0</v>
      </c>
      <c r="H25" s="8">
        <f>SUM(H12:H21:H23)</f>
        <v>104084.53</v>
      </c>
      <c r="I25" s="8">
        <f>SUM(I12:I21:I23)</f>
        <v>45927.3</v>
      </c>
      <c r="J25" s="8">
        <f>SUM(J12:J21:J23)</f>
        <v>48901.88</v>
      </c>
      <c r="K25" s="8">
        <f>SUM(K12:K21:K23)</f>
        <v>9255.35</v>
      </c>
      <c r="L25" s="8">
        <f>SUM(L12:L21:L23)</f>
        <v>0</v>
      </c>
      <c r="M25" s="8">
        <f>SUM(M12:M21:M23)</f>
        <v>104084.53</v>
      </c>
      <c r="N25" s="8">
        <f>SUM(N12:N21:N23)</f>
        <v>45927.3</v>
      </c>
      <c r="O25" s="8">
        <f>SUM(O12:O21:O23)</f>
        <v>48901.88</v>
      </c>
      <c r="P25" s="8">
        <f>SUM(P12:P21:P23)</f>
        <v>9255.35</v>
      </c>
      <c r="Q25" s="8">
        <f>SUM(Q12:Q21:Q23)</f>
        <v>0</v>
      </c>
      <c r="R25" s="29" t="s">
        <v>25</v>
      </c>
      <c r="S25" s="33">
        <f t="shared" si="3"/>
        <v>98.429759975367162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26" customFormat="1" x14ac:dyDescent="0.25">
      <c r="A26" s="48" t="s">
        <v>59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6" customFormat="1" hidden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6" customFormat="1" ht="51" x14ac:dyDescent="0.25">
      <c r="A28" s="47" t="s">
        <v>88</v>
      </c>
      <c r="B28" s="14"/>
      <c r="C28" s="5">
        <f t="shared" ref="C28" si="6">SUM(D28:G28)</f>
        <v>0</v>
      </c>
      <c r="D28" s="5"/>
      <c r="E28" s="5"/>
      <c r="F28" s="5">
        <v>0</v>
      </c>
      <c r="G28" s="5"/>
      <c r="H28" s="5">
        <v>0</v>
      </c>
      <c r="I28" s="5"/>
      <c r="J28" s="5"/>
      <c r="K28" s="5">
        <v>0</v>
      </c>
      <c r="L28" s="5"/>
      <c r="M28" s="5">
        <v>0</v>
      </c>
      <c r="N28" s="5"/>
      <c r="O28" s="5"/>
      <c r="P28" s="5">
        <v>0</v>
      </c>
      <c r="Q28" s="5"/>
      <c r="R28" s="28"/>
      <c r="S28" s="33">
        <v>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76.5" x14ac:dyDescent="0.25">
      <c r="A29" s="14" t="s">
        <v>60</v>
      </c>
      <c r="B29" s="14"/>
      <c r="C29" s="5">
        <f t="shared" ref="C29" si="7">SUM(D29:G29)</f>
        <v>20</v>
      </c>
      <c r="D29" s="5"/>
      <c r="E29" s="5"/>
      <c r="F29" s="5">
        <v>20</v>
      </c>
      <c r="G29" s="5"/>
      <c r="H29" s="5">
        <f t="shared" ref="H29:H44" si="8">SUM(I29:L29)</f>
        <v>20</v>
      </c>
      <c r="I29" s="5"/>
      <c r="J29" s="5"/>
      <c r="K29" s="5">
        <v>20</v>
      </c>
      <c r="L29" s="5"/>
      <c r="M29" s="5">
        <f t="shared" ref="M29:M44" si="9">SUM(N29:Q29)</f>
        <v>20</v>
      </c>
      <c r="N29" s="5"/>
      <c r="O29" s="5"/>
      <c r="P29" s="5">
        <v>20</v>
      </c>
      <c r="Q29" s="5"/>
      <c r="R29" s="28" t="s">
        <v>26</v>
      </c>
      <c r="S29" s="33">
        <f>M29/C29*100</f>
        <v>100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02" x14ac:dyDescent="0.25">
      <c r="A30" s="14" t="s">
        <v>35</v>
      </c>
      <c r="B30" s="14" t="s">
        <v>38</v>
      </c>
      <c r="C30" s="5">
        <f t="shared" ref="C30:C44" si="10">SUM(D30:G30)</f>
        <v>1394.6</v>
      </c>
      <c r="D30" s="5"/>
      <c r="E30" s="5">
        <v>1255.0999999999999</v>
      </c>
      <c r="F30" s="5">
        <v>139.5</v>
      </c>
      <c r="G30" s="5">
        <v>0</v>
      </c>
      <c r="H30" s="5">
        <f t="shared" si="8"/>
        <v>1394.6</v>
      </c>
      <c r="I30" s="5"/>
      <c r="J30" s="5">
        <v>1255.0999999999999</v>
      </c>
      <c r="K30" s="5">
        <v>139.5</v>
      </c>
      <c r="L30" s="5">
        <v>0</v>
      </c>
      <c r="M30" s="5">
        <f t="shared" si="9"/>
        <v>1394.6</v>
      </c>
      <c r="N30" s="5"/>
      <c r="O30" s="5">
        <v>1255.0999999999999</v>
      </c>
      <c r="P30" s="5">
        <v>139.5</v>
      </c>
      <c r="Q30" s="5">
        <v>0</v>
      </c>
      <c r="R30" s="43" t="s">
        <v>84</v>
      </c>
      <c r="S30" s="33">
        <f t="shared" ref="S30" si="11">M30/C30*100</f>
        <v>100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76.5" hidden="1" customHeight="1" x14ac:dyDescent="0.25">
      <c r="A31" s="14" t="s">
        <v>34</v>
      </c>
      <c r="B31" s="14"/>
      <c r="C31" s="5">
        <f t="shared" si="10"/>
        <v>0</v>
      </c>
      <c r="D31" s="5"/>
      <c r="E31" s="5"/>
      <c r="F31" s="5">
        <v>0</v>
      </c>
      <c r="G31" s="5"/>
      <c r="H31" s="5">
        <f t="shared" si="8"/>
        <v>0</v>
      </c>
      <c r="I31" s="5"/>
      <c r="J31" s="5"/>
      <c r="K31" s="5">
        <v>0</v>
      </c>
      <c r="L31" s="5"/>
      <c r="M31" s="5">
        <f t="shared" si="9"/>
        <v>0</v>
      </c>
      <c r="N31" s="5"/>
      <c r="O31" s="5"/>
      <c r="P31" s="5">
        <v>0</v>
      </c>
      <c r="Q31" s="5"/>
      <c r="R31" s="28" t="s">
        <v>26</v>
      </c>
      <c r="S31" s="33" t="e">
        <f>M31/C31*100</f>
        <v>#DIV/0!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76.5" x14ac:dyDescent="0.25">
      <c r="A32" s="14" t="s">
        <v>36</v>
      </c>
      <c r="B32" s="14" t="s">
        <v>38</v>
      </c>
      <c r="C32" s="5">
        <f t="shared" si="10"/>
        <v>0</v>
      </c>
      <c r="D32" s="5"/>
      <c r="E32" s="5">
        <v>0</v>
      </c>
      <c r="F32" s="5">
        <v>0</v>
      </c>
      <c r="G32" s="5"/>
      <c r="H32" s="5">
        <f t="shared" si="8"/>
        <v>0</v>
      </c>
      <c r="I32" s="5"/>
      <c r="J32" s="5">
        <v>0</v>
      </c>
      <c r="K32" s="5">
        <v>0</v>
      </c>
      <c r="L32" s="5"/>
      <c r="M32" s="5">
        <f t="shared" si="9"/>
        <v>0</v>
      </c>
      <c r="N32" s="5"/>
      <c r="O32" s="5">
        <v>0</v>
      </c>
      <c r="P32" s="5">
        <v>0</v>
      </c>
      <c r="Q32" s="5"/>
      <c r="R32" s="28"/>
      <c r="S32" s="33"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51" x14ac:dyDescent="0.25">
      <c r="A33" s="14" t="s">
        <v>9</v>
      </c>
      <c r="B33" s="14"/>
      <c r="C33" s="5">
        <f t="shared" si="10"/>
        <v>2175.6</v>
      </c>
      <c r="D33" s="5"/>
      <c r="E33" s="5"/>
      <c r="F33" s="5">
        <v>2175.6</v>
      </c>
      <c r="G33" s="5"/>
      <c r="H33" s="5">
        <f t="shared" si="8"/>
        <v>2157.6</v>
      </c>
      <c r="I33" s="5"/>
      <c r="J33" s="5"/>
      <c r="K33" s="5">
        <v>2157.6</v>
      </c>
      <c r="L33" s="5"/>
      <c r="M33" s="5">
        <f t="shared" si="9"/>
        <v>2157.6</v>
      </c>
      <c r="N33" s="5"/>
      <c r="O33" s="5"/>
      <c r="P33" s="5">
        <v>2157.6</v>
      </c>
      <c r="Q33" s="5"/>
      <c r="R33" s="28" t="s">
        <v>26</v>
      </c>
      <c r="S33" s="33">
        <f t="shared" ref="S33:S36" si="12">M33/C33*100</f>
        <v>99.172642029784882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57.75" customHeight="1" x14ac:dyDescent="0.25">
      <c r="A34" s="14" t="s">
        <v>24</v>
      </c>
      <c r="B34" s="14"/>
      <c r="C34" s="5">
        <f t="shared" si="10"/>
        <v>0</v>
      </c>
      <c r="D34" s="5"/>
      <c r="E34" s="5"/>
      <c r="F34" s="5">
        <v>0</v>
      </c>
      <c r="G34" s="5"/>
      <c r="H34" s="5">
        <f t="shared" si="8"/>
        <v>0</v>
      </c>
      <c r="I34" s="5"/>
      <c r="J34" s="5"/>
      <c r="K34" s="5">
        <v>0</v>
      </c>
      <c r="L34" s="5"/>
      <c r="M34" s="5">
        <f t="shared" si="9"/>
        <v>0</v>
      </c>
      <c r="N34" s="5"/>
      <c r="O34" s="5"/>
      <c r="P34" s="5">
        <v>0</v>
      </c>
      <c r="Q34" s="5"/>
      <c r="R34" s="28"/>
      <c r="S34" s="33"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76.5" x14ac:dyDescent="0.25">
      <c r="A35" s="14" t="s">
        <v>11</v>
      </c>
      <c r="B35" s="14"/>
      <c r="C35" s="5">
        <f t="shared" si="10"/>
        <v>1734.7</v>
      </c>
      <c r="D35" s="5"/>
      <c r="E35" s="5"/>
      <c r="F35" s="5">
        <v>1734.7</v>
      </c>
      <c r="G35" s="5"/>
      <c r="H35" s="5">
        <f t="shared" si="8"/>
        <v>1609.3</v>
      </c>
      <c r="I35" s="5"/>
      <c r="J35" s="5"/>
      <c r="K35" s="5">
        <v>1609.3</v>
      </c>
      <c r="L35" s="5"/>
      <c r="M35" s="5">
        <f t="shared" si="9"/>
        <v>1609.3</v>
      </c>
      <c r="N35" s="5"/>
      <c r="O35" s="5"/>
      <c r="P35" s="5">
        <v>1609.3</v>
      </c>
      <c r="Q35" s="5"/>
      <c r="R35" s="28" t="s">
        <v>73</v>
      </c>
      <c r="S35" s="33">
        <f t="shared" si="12"/>
        <v>92.771084337349393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51" x14ac:dyDescent="0.25">
      <c r="A36" s="14" t="s">
        <v>39</v>
      </c>
      <c r="B36" s="14"/>
      <c r="C36" s="5">
        <f t="shared" ref="C36" si="13">SUM(D36:G36)</f>
        <v>100</v>
      </c>
      <c r="D36" s="5"/>
      <c r="E36" s="5"/>
      <c r="F36" s="5">
        <v>100</v>
      </c>
      <c r="G36" s="5"/>
      <c r="H36" s="5">
        <f t="shared" ref="H36" si="14">SUM(I36:L36)</f>
        <v>0</v>
      </c>
      <c r="I36" s="5"/>
      <c r="J36" s="5"/>
      <c r="K36" s="5">
        <v>0</v>
      </c>
      <c r="L36" s="5"/>
      <c r="M36" s="5">
        <f t="shared" ref="M36" si="15">SUM(N36:Q36)</f>
        <v>0</v>
      </c>
      <c r="N36" s="5"/>
      <c r="O36" s="5"/>
      <c r="P36" s="5">
        <v>0</v>
      </c>
      <c r="Q36" s="5"/>
      <c r="R36" s="28" t="s">
        <v>89</v>
      </c>
      <c r="S36" s="33">
        <f t="shared" si="12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0.25" hidden="1" x14ac:dyDescent="0.25">
      <c r="A37" s="14" t="s">
        <v>40</v>
      </c>
      <c r="B37" s="14" t="s">
        <v>41</v>
      </c>
      <c r="C37" s="5">
        <f t="shared" si="10"/>
        <v>0</v>
      </c>
      <c r="D37" s="5"/>
      <c r="E37" s="5">
        <v>0</v>
      </c>
      <c r="F37" s="5">
        <v>0</v>
      </c>
      <c r="G37" s="5"/>
      <c r="H37" s="5">
        <v>0</v>
      </c>
      <c r="I37" s="5"/>
      <c r="J37" s="5">
        <v>0</v>
      </c>
      <c r="K37" s="5">
        <v>0</v>
      </c>
      <c r="L37" s="5"/>
      <c r="M37" s="5">
        <f t="shared" si="9"/>
        <v>0</v>
      </c>
      <c r="N37" s="5"/>
      <c r="O37" s="5">
        <v>0</v>
      </c>
      <c r="P37" s="5">
        <v>0</v>
      </c>
      <c r="Q37" s="5"/>
      <c r="R37" s="28" t="s">
        <v>26</v>
      </c>
      <c r="S37" s="33" t="e">
        <f>M37/C37*100</f>
        <v>#DIV/0!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65.75" hidden="1" x14ac:dyDescent="0.25">
      <c r="A38" s="14" t="s">
        <v>46</v>
      </c>
      <c r="B38" s="14" t="s">
        <v>41</v>
      </c>
      <c r="C38" s="5">
        <f t="shared" si="10"/>
        <v>0</v>
      </c>
      <c r="D38" s="5"/>
      <c r="E38" s="5">
        <v>0</v>
      </c>
      <c r="F38" s="5">
        <v>0</v>
      </c>
      <c r="G38" s="5"/>
      <c r="H38" s="5">
        <f t="shared" si="8"/>
        <v>0</v>
      </c>
      <c r="I38" s="5"/>
      <c r="J38" s="5">
        <v>0</v>
      </c>
      <c r="K38" s="5">
        <v>0</v>
      </c>
      <c r="L38" s="5"/>
      <c r="M38" s="5">
        <f t="shared" si="9"/>
        <v>0</v>
      </c>
      <c r="N38" s="5"/>
      <c r="O38" s="5">
        <v>0</v>
      </c>
      <c r="P38" s="5">
        <v>0</v>
      </c>
      <c r="Q38" s="5"/>
      <c r="R38" s="28" t="s">
        <v>26</v>
      </c>
      <c r="S38" s="33"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02" hidden="1" x14ac:dyDescent="0.25">
      <c r="A39" s="14" t="s">
        <v>47</v>
      </c>
      <c r="B39" s="14" t="s">
        <v>43</v>
      </c>
      <c r="C39" s="5">
        <f t="shared" si="10"/>
        <v>0</v>
      </c>
      <c r="D39" s="5"/>
      <c r="E39" s="5"/>
      <c r="F39" s="5">
        <v>0</v>
      </c>
      <c r="G39" s="5"/>
      <c r="H39" s="5">
        <f t="shared" si="8"/>
        <v>0</v>
      </c>
      <c r="I39" s="5"/>
      <c r="J39" s="5"/>
      <c r="K39" s="5">
        <v>0</v>
      </c>
      <c r="L39" s="5"/>
      <c r="M39" s="5">
        <f t="shared" si="9"/>
        <v>0</v>
      </c>
      <c r="N39" s="5"/>
      <c r="O39" s="5"/>
      <c r="P39" s="5">
        <v>0</v>
      </c>
      <c r="Q39" s="5"/>
      <c r="R39" s="28" t="s">
        <v>26</v>
      </c>
      <c r="S39" s="33" t="e">
        <f>M39/C39*100</f>
        <v>#DIV/0!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89.25" x14ac:dyDescent="0.25">
      <c r="A40" s="14" t="s">
        <v>90</v>
      </c>
      <c r="B40" s="14"/>
      <c r="C40" s="5">
        <f t="shared" si="10"/>
        <v>39.799999999999997</v>
      </c>
      <c r="D40" s="5"/>
      <c r="E40" s="5"/>
      <c r="F40" s="5">
        <v>39.799999999999997</v>
      </c>
      <c r="G40" s="5"/>
      <c r="H40" s="5">
        <f t="shared" si="8"/>
        <v>3</v>
      </c>
      <c r="I40" s="5"/>
      <c r="J40" s="5"/>
      <c r="K40" s="5">
        <v>3</v>
      </c>
      <c r="L40" s="5"/>
      <c r="M40" s="5">
        <f t="shared" si="9"/>
        <v>3</v>
      </c>
      <c r="N40" s="5"/>
      <c r="O40" s="5"/>
      <c r="P40" s="5">
        <v>3</v>
      </c>
      <c r="Q40" s="5"/>
      <c r="R40" s="28" t="s">
        <v>91</v>
      </c>
      <c r="S40" s="33">
        <f t="shared" ref="S40:S41" si="16">M40/C40*100</f>
        <v>7.5376884422110564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15.5" customHeight="1" x14ac:dyDescent="0.25">
      <c r="A41" s="14" t="s">
        <v>61</v>
      </c>
      <c r="B41" s="14" t="s">
        <v>43</v>
      </c>
      <c r="C41" s="5">
        <f t="shared" ref="C41" si="17">SUM(D41:G41)</f>
        <v>235.2</v>
      </c>
      <c r="D41" s="5"/>
      <c r="E41" s="5">
        <v>95.5</v>
      </c>
      <c r="F41" s="5">
        <v>139.69999999999999</v>
      </c>
      <c r="G41" s="5"/>
      <c r="H41" s="5">
        <f t="shared" si="8"/>
        <v>235.2</v>
      </c>
      <c r="I41" s="5"/>
      <c r="J41" s="5">
        <v>95.5</v>
      </c>
      <c r="K41" s="5">
        <v>139.69999999999999</v>
      </c>
      <c r="L41" s="5"/>
      <c r="M41" s="5">
        <f t="shared" si="9"/>
        <v>235.2</v>
      </c>
      <c r="N41" s="5"/>
      <c r="O41" s="5">
        <v>95.5</v>
      </c>
      <c r="P41" s="5">
        <v>139.69999999999999</v>
      </c>
      <c r="Q41" s="5"/>
      <c r="R41" s="28" t="s">
        <v>26</v>
      </c>
      <c r="S41" s="33">
        <f t="shared" si="16"/>
        <v>100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15.5" hidden="1" customHeight="1" x14ac:dyDescent="0.25">
      <c r="A42" s="14" t="s">
        <v>42</v>
      </c>
      <c r="B42" s="14"/>
      <c r="C42" s="5">
        <f t="shared" si="10"/>
        <v>0</v>
      </c>
      <c r="D42" s="5"/>
      <c r="E42" s="5"/>
      <c r="F42" s="5">
        <v>0</v>
      </c>
      <c r="G42" s="5"/>
      <c r="H42" s="5">
        <f>SUM(I42:L42)</f>
        <v>0</v>
      </c>
      <c r="I42" s="5"/>
      <c r="J42" s="5"/>
      <c r="K42" s="5">
        <v>0</v>
      </c>
      <c r="L42" s="5"/>
      <c r="M42" s="5">
        <f t="shared" si="9"/>
        <v>0</v>
      </c>
      <c r="N42" s="5"/>
      <c r="O42" s="5"/>
      <c r="P42" s="5">
        <v>0</v>
      </c>
      <c r="Q42" s="5"/>
      <c r="R42" s="28" t="s">
        <v>72</v>
      </c>
      <c r="S42" s="33" t="e">
        <f t="shared" ref="S42:S44" si="18">M42/C42*100</f>
        <v>#DIV/0!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63.75" x14ac:dyDescent="0.25">
      <c r="A43" s="14" t="s">
        <v>78</v>
      </c>
      <c r="B43" s="14" t="s">
        <v>92</v>
      </c>
      <c r="C43" s="5">
        <f t="shared" ref="C43" si="19">SUM(D43:G43)</f>
        <v>2421.1</v>
      </c>
      <c r="D43" s="5"/>
      <c r="E43" s="5">
        <v>2300</v>
      </c>
      <c r="F43" s="5">
        <v>121.1</v>
      </c>
      <c r="G43" s="5"/>
      <c r="H43" s="5">
        <f t="shared" ref="H43" si="20">SUM(I43:L43)</f>
        <v>2421.1</v>
      </c>
      <c r="I43" s="5"/>
      <c r="J43" s="5">
        <v>2300</v>
      </c>
      <c r="K43" s="5">
        <v>121.1</v>
      </c>
      <c r="L43" s="5"/>
      <c r="M43" s="5">
        <f t="shared" ref="M43" si="21">SUM(N43:Q43)</f>
        <v>2421.1</v>
      </c>
      <c r="N43" s="5"/>
      <c r="O43" s="5">
        <v>2300</v>
      </c>
      <c r="P43" s="5">
        <v>121.1</v>
      </c>
      <c r="Q43" s="5"/>
      <c r="R43" s="28" t="s">
        <v>26</v>
      </c>
      <c r="S43" s="33">
        <f t="shared" si="18"/>
        <v>100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76.5" hidden="1" x14ac:dyDescent="0.25">
      <c r="A44" s="14" t="s">
        <v>44</v>
      </c>
      <c r="B44" s="14" t="s">
        <v>45</v>
      </c>
      <c r="C44" s="5">
        <f t="shared" si="10"/>
        <v>0</v>
      </c>
      <c r="D44" s="5"/>
      <c r="E44" s="5"/>
      <c r="F44" s="5">
        <v>0</v>
      </c>
      <c r="G44" s="5">
        <v>0</v>
      </c>
      <c r="H44" s="5">
        <f t="shared" si="8"/>
        <v>0</v>
      </c>
      <c r="I44" s="5"/>
      <c r="J44" s="5"/>
      <c r="K44" s="5">
        <v>0</v>
      </c>
      <c r="L44" s="5">
        <v>0</v>
      </c>
      <c r="M44" s="5">
        <f t="shared" si="9"/>
        <v>0</v>
      </c>
      <c r="N44" s="5"/>
      <c r="O44" s="5"/>
      <c r="P44" s="5">
        <v>0</v>
      </c>
      <c r="Q44" s="5">
        <v>0</v>
      </c>
      <c r="R44" s="28" t="s">
        <v>26</v>
      </c>
      <c r="S44" s="33" t="e">
        <f t="shared" si="18"/>
        <v>#DIV/0!</v>
      </c>
    </row>
    <row r="45" spans="1:31" ht="31.5" x14ac:dyDescent="0.25">
      <c r="A45" s="27" t="s">
        <v>17</v>
      </c>
      <c r="B45" s="16"/>
      <c r="C45" s="8">
        <f t="shared" ref="C45:Q45" si="22">SUM(C29:C44)</f>
        <v>8121</v>
      </c>
      <c r="D45" s="8">
        <f t="shared" si="22"/>
        <v>0</v>
      </c>
      <c r="E45" s="8">
        <f t="shared" si="22"/>
        <v>3650.6</v>
      </c>
      <c r="F45" s="8">
        <f t="shared" si="22"/>
        <v>4470.4000000000005</v>
      </c>
      <c r="G45" s="8">
        <f t="shared" si="22"/>
        <v>0</v>
      </c>
      <c r="H45" s="8">
        <f t="shared" si="22"/>
        <v>7840.7999999999993</v>
      </c>
      <c r="I45" s="8">
        <f t="shared" si="22"/>
        <v>0</v>
      </c>
      <c r="J45" s="8">
        <f t="shared" si="22"/>
        <v>3650.6</v>
      </c>
      <c r="K45" s="8">
        <f t="shared" si="22"/>
        <v>4190.2</v>
      </c>
      <c r="L45" s="8">
        <f t="shared" si="22"/>
        <v>0</v>
      </c>
      <c r="M45" s="8">
        <f t="shared" si="22"/>
        <v>7840.7999999999993</v>
      </c>
      <c r="N45" s="8">
        <f t="shared" si="22"/>
        <v>0</v>
      </c>
      <c r="O45" s="8">
        <f t="shared" si="22"/>
        <v>3650.6</v>
      </c>
      <c r="P45" s="8">
        <f t="shared" si="22"/>
        <v>4190.2</v>
      </c>
      <c r="Q45" s="8">
        <f t="shared" si="22"/>
        <v>0</v>
      </c>
      <c r="R45" s="29" t="s">
        <v>25</v>
      </c>
      <c r="S45" s="33">
        <f>M45/C45*100</f>
        <v>96.549685999261172</v>
      </c>
    </row>
    <row r="46" spans="1:31" ht="15.75" customHeight="1" x14ac:dyDescent="0.25">
      <c r="A46" s="48" t="s">
        <v>62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5"/>
      <c r="N46" s="5"/>
      <c r="O46" s="5"/>
      <c r="P46" s="5"/>
      <c r="Q46" s="5"/>
      <c r="R46" s="5"/>
      <c r="S46" s="34"/>
    </row>
    <row r="47" spans="1:31" ht="76.5" x14ac:dyDescent="0.25">
      <c r="A47" s="14" t="s">
        <v>48</v>
      </c>
      <c r="B47" s="14"/>
      <c r="C47" s="5">
        <f>SUM(D47:G47)</f>
        <v>526.4</v>
      </c>
      <c r="D47" s="7"/>
      <c r="E47" s="7"/>
      <c r="F47" s="7">
        <v>526.4</v>
      </c>
      <c r="G47" s="7"/>
      <c r="H47" s="5">
        <f>SUM(I47:L47)</f>
        <v>211.7</v>
      </c>
      <c r="I47" s="7"/>
      <c r="J47" s="7"/>
      <c r="K47" s="7">
        <v>211.7</v>
      </c>
      <c r="L47" s="7"/>
      <c r="M47" s="5">
        <f>SUM(N47:Q47)</f>
        <v>211.7</v>
      </c>
      <c r="N47" s="7"/>
      <c r="O47" s="7"/>
      <c r="P47" s="7">
        <v>211.7</v>
      </c>
      <c r="Q47" s="7"/>
      <c r="R47" s="42" t="s">
        <v>70</v>
      </c>
      <c r="S47" s="33">
        <f>M47/C47*100</f>
        <v>40.216565349544069</v>
      </c>
    </row>
    <row r="48" spans="1:31" ht="76.5" x14ac:dyDescent="0.25">
      <c r="A48" s="14" t="s">
        <v>93</v>
      </c>
      <c r="B48" s="14"/>
      <c r="C48" s="5">
        <f>SUM(D48:G48)</f>
        <v>168</v>
      </c>
      <c r="D48" s="7"/>
      <c r="E48" s="7"/>
      <c r="F48" s="7">
        <v>168</v>
      </c>
      <c r="G48" s="7"/>
      <c r="H48" s="5">
        <f>SUM(I48:L48)</f>
        <v>168</v>
      </c>
      <c r="I48" s="7"/>
      <c r="J48" s="7"/>
      <c r="K48" s="7">
        <v>168</v>
      </c>
      <c r="L48" s="7"/>
      <c r="M48" s="5">
        <f>SUM(N48:Q48)</f>
        <v>168</v>
      </c>
      <c r="N48" s="7"/>
      <c r="O48" s="7"/>
      <c r="P48" s="7">
        <v>168</v>
      </c>
      <c r="Q48" s="7"/>
      <c r="R48" s="42" t="s">
        <v>84</v>
      </c>
      <c r="S48" s="33">
        <f>M48/C48*100</f>
        <v>100</v>
      </c>
    </row>
    <row r="49" spans="1:19" ht="75.75" customHeight="1" x14ac:dyDescent="0.25">
      <c r="A49" s="14" t="s">
        <v>49</v>
      </c>
      <c r="B49" s="14"/>
      <c r="C49" s="5">
        <f t="shared" ref="C49:C52" si="23">SUM(D49:G49)</f>
        <v>1650.5</v>
      </c>
      <c r="D49" s="7"/>
      <c r="E49" s="7"/>
      <c r="F49" s="7">
        <v>1650.5</v>
      </c>
      <c r="G49" s="7"/>
      <c r="H49" s="5">
        <f t="shared" ref="H49:H52" si="24">I49+J49+K49+L49</f>
        <v>1558.9</v>
      </c>
      <c r="I49" s="7"/>
      <c r="J49" s="7"/>
      <c r="K49" s="7">
        <v>1558.9</v>
      </c>
      <c r="L49" s="7"/>
      <c r="M49" s="5">
        <f t="shared" ref="M49:M52" si="25">SUM(N49:Q49)</f>
        <v>1558.9</v>
      </c>
      <c r="N49" s="7"/>
      <c r="O49" s="7"/>
      <c r="P49" s="7">
        <v>1558.9</v>
      </c>
      <c r="Q49" s="7"/>
      <c r="R49" s="35" t="s">
        <v>26</v>
      </c>
      <c r="S49" s="33">
        <f t="shared" ref="S49" si="26">M49/C49*100</f>
        <v>94.450166616176929</v>
      </c>
    </row>
    <row r="50" spans="1:19" ht="114.75" customHeight="1" x14ac:dyDescent="0.25">
      <c r="A50" s="14" t="s">
        <v>63</v>
      </c>
      <c r="B50" s="14"/>
      <c r="C50" s="5">
        <f t="shared" ref="C50" si="27">SUM(D50:G50)</f>
        <v>0</v>
      </c>
      <c r="D50" s="7"/>
      <c r="E50" s="7"/>
      <c r="F50" s="7">
        <v>0</v>
      </c>
      <c r="G50" s="7"/>
      <c r="H50" s="5">
        <f t="shared" si="24"/>
        <v>0</v>
      </c>
      <c r="I50" s="7"/>
      <c r="J50" s="7"/>
      <c r="K50" s="7">
        <v>0</v>
      </c>
      <c r="L50" s="7"/>
      <c r="M50" s="5">
        <f t="shared" ref="M50" si="28">SUM(N50:Q50)</f>
        <v>0</v>
      </c>
      <c r="N50" s="7"/>
      <c r="O50" s="7"/>
      <c r="P50" s="7">
        <v>0</v>
      </c>
      <c r="Q50" s="7"/>
      <c r="R50" s="35"/>
      <c r="S50" s="33">
        <v>0</v>
      </c>
    </row>
    <row r="51" spans="1:19" ht="63.75" x14ac:dyDescent="0.25">
      <c r="A51" s="14" t="s">
        <v>64</v>
      </c>
      <c r="B51" s="14" t="s">
        <v>56</v>
      </c>
      <c r="C51" s="5">
        <f t="shared" si="23"/>
        <v>2769.1</v>
      </c>
      <c r="D51" s="7"/>
      <c r="E51" s="7">
        <v>2483.4</v>
      </c>
      <c r="F51" s="7">
        <v>285.7</v>
      </c>
      <c r="G51" s="7"/>
      <c r="H51" s="5">
        <f t="shared" si="24"/>
        <v>2599.7999999999997</v>
      </c>
      <c r="I51" s="7"/>
      <c r="J51" s="7">
        <v>2331.6</v>
      </c>
      <c r="K51" s="7">
        <v>268.2</v>
      </c>
      <c r="L51" s="7"/>
      <c r="M51" s="5">
        <f t="shared" si="25"/>
        <v>2599.7999999999997</v>
      </c>
      <c r="N51" s="7"/>
      <c r="O51" s="7">
        <v>2331.6</v>
      </c>
      <c r="P51" s="7">
        <v>268.2</v>
      </c>
      <c r="Q51" s="7"/>
      <c r="R51" s="28" t="s">
        <v>71</v>
      </c>
      <c r="S51" s="33">
        <f>M51/C51*100</f>
        <v>93.886100176952795</v>
      </c>
    </row>
    <row r="52" spans="1:19" ht="126" hidden="1" customHeight="1" x14ac:dyDescent="0.25">
      <c r="A52" s="14" t="s">
        <v>50</v>
      </c>
      <c r="B52" s="14" t="s">
        <v>41</v>
      </c>
      <c r="C52" s="5">
        <f t="shared" si="23"/>
        <v>0</v>
      </c>
      <c r="D52" s="7"/>
      <c r="E52" s="7">
        <v>0</v>
      </c>
      <c r="F52" s="7">
        <v>0</v>
      </c>
      <c r="G52" s="7"/>
      <c r="H52" s="5">
        <f t="shared" si="24"/>
        <v>0</v>
      </c>
      <c r="I52" s="7"/>
      <c r="J52" s="7">
        <v>0</v>
      </c>
      <c r="K52" s="7">
        <v>0</v>
      </c>
      <c r="L52" s="7"/>
      <c r="M52" s="5">
        <f t="shared" si="25"/>
        <v>0</v>
      </c>
      <c r="N52" s="7"/>
      <c r="O52" s="7">
        <v>0</v>
      </c>
      <c r="P52" s="7">
        <v>0</v>
      </c>
      <c r="Q52" s="7"/>
      <c r="R52" s="28" t="s">
        <v>26</v>
      </c>
      <c r="S52" s="33" t="e">
        <f>M52/C52*100</f>
        <v>#DIV/0!</v>
      </c>
    </row>
    <row r="53" spans="1:19" ht="63.75" x14ac:dyDescent="0.25">
      <c r="A53" s="14" t="s">
        <v>51</v>
      </c>
      <c r="B53" s="14"/>
      <c r="C53" s="5">
        <f>SUM(D53:G53)</f>
        <v>155</v>
      </c>
      <c r="D53" s="7"/>
      <c r="E53" s="7">
        <v>0</v>
      </c>
      <c r="F53" s="7">
        <v>155</v>
      </c>
      <c r="G53" s="7"/>
      <c r="H53" s="5">
        <f>SUM(I53:L53)</f>
        <v>91.1</v>
      </c>
      <c r="I53" s="7"/>
      <c r="J53" s="7">
        <v>0</v>
      </c>
      <c r="K53" s="7">
        <v>91.1</v>
      </c>
      <c r="L53" s="7"/>
      <c r="M53" s="5">
        <f>SUM(N53:Q53)</f>
        <v>91.1</v>
      </c>
      <c r="N53" s="7"/>
      <c r="O53" s="7">
        <v>0</v>
      </c>
      <c r="P53" s="7">
        <v>91.1</v>
      </c>
      <c r="Q53" s="7"/>
      <c r="R53" s="43" t="s">
        <v>94</v>
      </c>
      <c r="S53" s="33">
        <f t="shared" ref="S53" si="29">M53/C53*100</f>
        <v>58.774193548387089</v>
      </c>
    </row>
    <row r="54" spans="1:19" s="26" customFormat="1" ht="95.25" customHeight="1" x14ac:dyDescent="0.25">
      <c r="A54" s="27" t="s">
        <v>21</v>
      </c>
      <c r="B54" s="10"/>
      <c r="C54" s="8">
        <f t="shared" ref="C54:Q54" si="30">SUM(C47:C53)</f>
        <v>5269</v>
      </c>
      <c r="D54" s="8">
        <f t="shared" si="30"/>
        <v>0</v>
      </c>
      <c r="E54" s="8">
        <f t="shared" si="30"/>
        <v>2483.4</v>
      </c>
      <c r="F54" s="8">
        <f t="shared" si="30"/>
        <v>2785.6</v>
      </c>
      <c r="G54" s="8">
        <f t="shared" si="30"/>
        <v>0</v>
      </c>
      <c r="H54" s="8">
        <f t="shared" si="30"/>
        <v>4629.5</v>
      </c>
      <c r="I54" s="8">
        <f t="shared" si="30"/>
        <v>0</v>
      </c>
      <c r="J54" s="8">
        <f t="shared" si="30"/>
        <v>2331.6</v>
      </c>
      <c r="K54" s="8">
        <f t="shared" si="30"/>
        <v>2297.9</v>
      </c>
      <c r="L54" s="8">
        <f t="shared" si="30"/>
        <v>0</v>
      </c>
      <c r="M54" s="8">
        <f t="shared" si="30"/>
        <v>4629.5</v>
      </c>
      <c r="N54" s="8">
        <f t="shared" si="30"/>
        <v>0</v>
      </c>
      <c r="O54" s="8">
        <f t="shared" si="30"/>
        <v>2331.6</v>
      </c>
      <c r="P54" s="8">
        <f t="shared" si="30"/>
        <v>2297.9</v>
      </c>
      <c r="Q54" s="8">
        <f t="shared" si="30"/>
        <v>0</v>
      </c>
      <c r="R54" s="29" t="s">
        <v>25</v>
      </c>
      <c r="S54" s="33">
        <f>M54/C54*100</f>
        <v>87.862972100967923</v>
      </c>
    </row>
    <row r="55" spans="1:19" x14ac:dyDescent="0.25">
      <c r="A55" s="48" t="s">
        <v>20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7"/>
      <c r="M55" s="5"/>
      <c r="N55" s="7"/>
      <c r="O55" s="7"/>
      <c r="P55" s="7"/>
      <c r="Q55" s="7"/>
      <c r="R55" s="37"/>
      <c r="S55" s="34"/>
    </row>
    <row r="56" spans="1:19" ht="178.5" x14ac:dyDescent="0.25">
      <c r="A56" s="14" t="s">
        <v>53</v>
      </c>
      <c r="B56" s="14"/>
      <c r="C56" s="5">
        <f t="shared" ref="C56" si="31">D56+E56+F56+G56</f>
        <v>10</v>
      </c>
      <c r="D56" s="7"/>
      <c r="E56" s="7"/>
      <c r="F56" s="7">
        <v>10</v>
      </c>
      <c r="G56" s="9"/>
      <c r="H56" s="5">
        <f>I56+J56+K56+L56</f>
        <v>0</v>
      </c>
      <c r="I56" s="9"/>
      <c r="J56" s="9"/>
      <c r="K56" s="9">
        <v>0</v>
      </c>
      <c r="L56" s="9"/>
      <c r="M56" s="5">
        <f>SUM(N56:Q56)</f>
        <v>0</v>
      </c>
      <c r="N56" s="9"/>
      <c r="O56" s="9"/>
      <c r="P56" s="9">
        <v>0</v>
      </c>
      <c r="Q56" s="9"/>
      <c r="R56" s="42" t="s">
        <v>95</v>
      </c>
      <c r="S56" s="33">
        <f>M56/C56*100</f>
        <v>0</v>
      </c>
    </row>
    <row r="57" spans="1:19" ht="63.75" x14ac:dyDescent="0.25">
      <c r="A57" s="14" t="s">
        <v>52</v>
      </c>
      <c r="B57" s="14"/>
      <c r="C57" s="5">
        <f>D57+E57+F57+G57</f>
        <v>193.4</v>
      </c>
      <c r="D57" s="7"/>
      <c r="E57" s="7"/>
      <c r="F57" s="7">
        <v>193.4</v>
      </c>
      <c r="G57" s="9"/>
      <c r="H57" s="5">
        <f>I57+J57+K57+L57</f>
        <v>193.3</v>
      </c>
      <c r="I57" s="9"/>
      <c r="J57" s="9"/>
      <c r="K57" s="9">
        <v>193.3</v>
      </c>
      <c r="L57" s="9"/>
      <c r="M57" s="5">
        <f>SUM(N57:Q57)</f>
        <v>193.3</v>
      </c>
      <c r="N57" s="9"/>
      <c r="O57" s="9"/>
      <c r="P57" s="9">
        <v>193.3</v>
      </c>
      <c r="Q57" s="9"/>
      <c r="R57" s="38" t="s">
        <v>26</v>
      </c>
      <c r="S57" s="33">
        <f>M57/C57*100</f>
        <v>99.948293691830401</v>
      </c>
    </row>
    <row r="58" spans="1:19" ht="63.75" x14ac:dyDescent="0.25">
      <c r="A58" s="14" t="s">
        <v>96</v>
      </c>
      <c r="B58" s="14"/>
      <c r="C58" s="5">
        <f>D58+E58+F58+G58</f>
        <v>2.2000000000000002</v>
      </c>
      <c r="D58" s="7"/>
      <c r="E58" s="7"/>
      <c r="F58" s="7">
        <v>2.2000000000000002</v>
      </c>
      <c r="G58" s="9"/>
      <c r="H58" s="5">
        <f>I58+J58+K58+L58</f>
        <v>2.1</v>
      </c>
      <c r="I58" s="9"/>
      <c r="J58" s="9"/>
      <c r="K58" s="9">
        <v>2.1</v>
      </c>
      <c r="L58" s="9"/>
      <c r="M58" s="5">
        <f>SUM(N58:Q58)</f>
        <v>2.1</v>
      </c>
      <c r="N58" s="9"/>
      <c r="O58" s="9"/>
      <c r="P58" s="9">
        <v>2.1</v>
      </c>
      <c r="Q58" s="9"/>
      <c r="R58" s="38" t="s">
        <v>26</v>
      </c>
      <c r="S58" s="33">
        <f>M58/C58*100</f>
        <v>95.454545454545453</v>
      </c>
    </row>
    <row r="59" spans="1:19" ht="63.75" x14ac:dyDescent="0.25">
      <c r="A59" s="14" t="s">
        <v>97</v>
      </c>
      <c r="B59" s="14"/>
      <c r="C59" s="5">
        <f>D59+E59+F59+G59</f>
        <v>4.2</v>
      </c>
      <c r="D59" s="7"/>
      <c r="E59" s="7"/>
      <c r="F59" s="7">
        <v>4.2</v>
      </c>
      <c r="G59" s="9"/>
      <c r="H59" s="5">
        <f>I59+J59+K59+L59</f>
        <v>4.2</v>
      </c>
      <c r="I59" s="9"/>
      <c r="J59" s="9"/>
      <c r="K59" s="9">
        <v>4.2</v>
      </c>
      <c r="L59" s="9"/>
      <c r="M59" s="5">
        <f>SUM(N59:Q59)</f>
        <v>4.2</v>
      </c>
      <c r="N59" s="9"/>
      <c r="O59" s="9"/>
      <c r="P59" s="9">
        <v>4.2</v>
      </c>
      <c r="Q59" s="9"/>
      <c r="R59" s="38" t="s">
        <v>26</v>
      </c>
      <c r="S59" s="33">
        <f>M59/C59*100</f>
        <v>100</v>
      </c>
    </row>
    <row r="60" spans="1:19" ht="31.5" x14ac:dyDescent="0.25">
      <c r="A60" s="27" t="s">
        <v>19</v>
      </c>
      <c r="B60" s="10"/>
      <c r="C60" s="8">
        <f>SUM(C56:C59)</f>
        <v>209.79999999999998</v>
      </c>
      <c r="D60" s="8">
        <f t="shared" ref="D60:E60" si="32">SUM(D56:D59)</f>
        <v>0</v>
      </c>
      <c r="E60" s="8">
        <f t="shared" si="32"/>
        <v>0</v>
      </c>
      <c r="F60" s="8">
        <f>SUM(F56:F59)</f>
        <v>209.79999999999998</v>
      </c>
      <c r="G60" s="8">
        <f t="shared" ref="G60:Q60" si="33">SUM(G56:G59)</f>
        <v>0</v>
      </c>
      <c r="H60" s="8">
        <f t="shared" si="33"/>
        <v>199.6</v>
      </c>
      <c r="I60" s="8">
        <f t="shared" si="33"/>
        <v>0</v>
      </c>
      <c r="J60" s="8">
        <f t="shared" si="33"/>
        <v>0</v>
      </c>
      <c r="K60" s="8">
        <f t="shared" si="33"/>
        <v>199.6</v>
      </c>
      <c r="L60" s="8">
        <f t="shared" si="33"/>
        <v>0</v>
      </c>
      <c r="M60" s="8">
        <f t="shared" si="33"/>
        <v>199.6</v>
      </c>
      <c r="N60" s="8">
        <f t="shared" si="33"/>
        <v>0</v>
      </c>
      <c r="O60" s="8">
        <f t="shared" si="33"/>
        <v>0</v>
      </c>
      <c r="P60" s="8">
        <f t="shared" si="33"/>
        <v>199.6</v>
      </c>
      <c r="Q60" s="8">
        <f t="shared" si="33"/>
        <v>0</v>
      </c>
      <c r="R60" s="29" t="s">
        <v>98</v>
      </c>
      <c r="S60" s="33">
        <f>M60/C60*100</f>
        <v>95.138226882745485</v>
      </c>
    </row>
    <row r="61" spans="1:19" x14ac:dyDescent="0.25">
      <c r="A61" s="48" t="s">
        <v>100</v>
      </c>
      <c r="B61" s="49"/>
      <c r="C61" s="49"/>
      <c r="D61" s="49"/>
      <c r="E61" s="49"/>
      <c r="F61" s="49"/>
      <c r="G61" s="49"/>
      <c r="H61" s="49"/>
      <c r="I61" s="49"/>
      <c r="J61" s="49"/>
      <c r="K61" s="50"/>
      <c r="L61" s="7"/>
      <c r="M61" s="5"/>
      <c r="N61" s="7"/>
      <c r="O61" s="7"/>
      <c r="P61" s="7"/>
      <c r="Q61" s="7"/>
      <c r="R61" s="37"/>
      <c r="S61" s="34"/>
    </row>
    <row r="62" spans="1:19" ht="38.25" x14ac:dyDescent="0.25">
      <c r="A62" s="14" t="s">
        <v>101</v>
      </c>
      <c r="B62" s="14"/>
      <c r="C62" s="5">
        <f t="shared" ref="C62" si="34">D62+E62+F62+G62</f>
        <v>0</v>
      </c>
      <c r="D62" s="7"/>
      <c r="E62" s="7">
        <v>0</v>
      </c>
      <c r="F62" s="7">
        <v>0</v>
      </c>
      <c r="G62" s="9"/>
      <c r="H62" s="5">
        <f>I62+J62+K62+L62</f>
        <v>0</v>
      </c>
      <c r="I62" s="9"/>
      <c r="J62" s="7">
        <v>0</v>
      </c>
      <c r="K62" s="7">
        <v>0</v>
      </c>
      <c r="L62" s="9"/>
      <c r="M62" s="5">
        <f>SUM(N62:Q62)</f>
        <v>0</v>
      </c>
      <c r="N62" s="9"/>
      <c r="O62" s="7">
        <v>0</v>
      </c>
      <c r="P62" s="7">
        <v>0</v>
      </c>
      <c r="Q62" s="9"/>
      <c r="R62" s="38"/>
      <c r="S62" s="33">
        <v>0</v>
      </c>
    </row>
    <row r="63" spans="1:19" ht="31.5" x14ac:dyDescent="0.25">
      <c r="A63" s="27" t="s">
        <v>99</v>
      </c>
      <c r="B63" s="10"/>
      <c r="C63" s="8">
        <f t="shared" ref="C63:Q63" si="35">SUM(C62:C62)</f>
        <v>0</v>
      </c>
      <c r="D63" s="8">
        <f t="shared" si="35"/>
        <v>0</v>
      </c>
      <c r="E63" s="8">
        <f t="shared" si="35"/>
        <v>0</v>
      </c>
      <c r="F63" s="8">
        <f t="shared" si="35"/>
        <v>0</v>
      </c>
      <c r="G63" s="8">
        <f t="shared" si="35"/>
        <v>0</v>
      </c>
      <c r="H63" s="8">
        <f t="shared" si="35"/>
        <v>0</v>
      </c>
      <c r="I63" s="8">
        <f t="shared" si="35"/>
        <v>0</v>
      </c>
      <c r="J63" s="8">
        <f t="shared" si="35"/>
        <v>0</v>
      </c>
      <c r="K63" s="8">
        <f t="shared" si="35"/>
        <v>0</v>
      </c>
      <c r="L63" s="8">
        <f t="shared" si="35"/>
        <v>0</v>
      </c>
      <c r="M63" s="8">
        <f t="shared" si="35"/>
        <v>0</v>
      </c>
      <c r="N63" s="8">
        <f t="shared" si="35"/>
        <v>0</v>
      </c>
      <c r="O63" s="8">
        <f t="shared" si="35"/>
        <v>0</v>
      </c>
      <c r="P63" s="8">
        <f t="shared" si="35"/>
        <v>0</v>
      </c>
      <c r="Q63" s="8">
        <f t="shared" si="35"/>
        <v>0</v>
      </c>
      <c r="R63" s="29"/>
      <c r="S63" s="33">
        <v>0</v>
      </c>
    </row>
    <row r="64" spans="1:19" x14ac:dyDescent="0.25">
      <c r="A64" s="48" t="s">
        <v>65</v>
      </c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7"/>
      <c r="M64" s="5"/>
      <c r="N64" s="7"/>
      <c r="O64" s="7"/>
      <c r="P64" s="7"/>
      <c r="Q64" s="7"/>
      <c r="R64" s="37"/>
      <c r="S64" s="34"/>
    </row>
    <row r="65" spans="1:19" ht="204" x14ac:dyDescent="0.25">
      <c r="A65" s="14" t="s">
        <v>66</v>
      </c>
      <c r="B65" s="14"/>
      <c r="C65" s="5">
        <f t="shared" ref="C65" si="36">D65+E65+F65+G65</f>
        <v>1402.4</v>
      </c>
      <c r="D65" s="7"/>
      <c r="E65" s="7">
        <v>1229.7</v>
      </c>
      <c r="F65" s="7">
        <v>172.7</v>
      </c>
      <c r="G65" s="9"/>
      <c r="H65" s="5">
        <f>I65+J65+K65+L65</f>
        <v>1402.4</v>
      </c>
      <c r="I65" s="9"/>
      <c r="J65" s="7">
        <v>1229.7</v>
      </c>
      <c r="K65" s="7">
        <v>172.7</v>
      </c>
      <c r="L65" s="9"/>
      <c r="M65" s="5">
        <f>SUM(N65:Q65)</f>
        <v>1402.4</v>
      </c>
      <c r="N65" s="9"/>
      <c r="O65" s="7">
        <v>1229.7</v>
      </c>
      <c r="P65" s="7">
        <v>172.7</v>
      </c>
      <c r="Q65" s="9"/>
      <c r="R65" s="38" t="s">
        <v>26</v>
      </c>
      <c r="S65" s="33">
        <f>M65/C65*100</f>
        <v>100</v>
      </c>
    </row>
    <row r="66" spans="1:19" ht="171" customHeight="1" x14ac:dyDescent="0.25">
      <c r="A66" s="14" t="s">
        <v>102</v>
      </c>
      <c r="B66" s="14"/>
      <c r="C66" s="5">
        <f t="shared" ref="C66" si="37">D66+E66+F66+G66</f>
        <v>1267.5</v>
      </c>
      <c r="D66" s="7"/>
      <c r="E66" s="7">
        <v>1025.0999999999999</v>
      </c>
      <c r="F66" s="7">
        <v>242.4</v>
      </c>
      <c r="G66" s="9"/>
      <c r="H66" s="5">
        <f>I66+J66+K66+L66</f>
        <v>1267.5</v>
      </c>
      <c r="I66" s="9"/>
      <c r="J66" s="7">
        <v>1025.0999999999999</v>
      </c>
      <c r="K66" s="7">
        <v>242.4</v>
      </c>
      <c r="L66" s="9"/>
      <c r="M66" s="5">
        <f>SUM(N66:Q66)</f>
        <v>1267.5</v>
      </c>
      <c r="N66" s="9"/>
      <c r="O66" s="7">
        <v>1025.0999999999999</v>
      </c>
      <c r="P66" s="7">
        <v>242.4</v>
      </c>
      <c r="Q66" s="9"/>
      <c r="R66" s="38" t="s">
        <v>26</v>
      </c>
      <c r="S66" s="33">
        <f>M66/C66*100</f>
        <v>100</v>
      </c>
    </row>
    <row r="67" spans="1:19" ht="31.5" x14ac:dyDescent="0.25">
      <c r="A67" s="27" t="s">
        <v>67</v>
      </c>
      <c r="B67" s="10"/>
      <c r="C67" s="8">
        <f>SUM(C65:C66)</f>
        <v>2669.9</v>
      </c>
      <c r="D67" s="8">
        <f t="shared" ref="D67:Q67" si="38">SUM(D65:D66)</f>
        <v>0</v>
      </c>
      <c r="E67" s="8">
        <f t="shared" si="38"/>
        <v>2254.8000000000002</v>
      </c>
      <c r="F67" s="8">
        <f t="shared" si="38"/>
        <v>415.1</v>
      </c>
      <c r="G67" s="8">
        <f t="shared" si="38"/>
        <v>0</v>
      </c>
      <c r="H67" s="8">
        <f t="shared" si="38"/>
        <v>2669.9</v>
      </c>
      <c r="I67" s="8">
        <f t="shared" si="38"/>
        <v>0</v>
      </c>
      <c r="J67" s="8">
        <f t="shared" si="38"/>
        <v>2254.8000000000002</v>
      </c>
      <c r="K67" s="8">
        <f t="shared" si="38"/>
        <v>415.1</v>
      </c>
      <c r="L67" s="8">
        <f t="shared" si="38"/>
        <v>0</v>
      </c>
      <c r="M67" s="8">
        <f t="shared" si="38"/>
        <v>2669.9</v>
      </c>
      <c r="N67" s="8">
        <f t="shared" si="38"/>
        <v>0</v>
      </c>
      <c r="O67" s="8">
        <f t="shared" si="38"/>
        <v>2254.8000000000002</v>
      </c>
      <c r="P67" s="8">
        <f t="shared" si="38"/>
        <v>415.1</v>
      </c>
      <c r="Q67" s="8">
        <f t="shared" si="38"/>
        <v>0</v>
      </c>
      <c r="R67" s="29" t="s">
        <v>25</v>
      </c>
      <c r="S67" s="33">
        <f>M67/C67*100</f>
        <v>100</v>
      </c>
    </row>
    <row r="68" spans="1:19" ht="37.5" x14ac:dyDescent="0.25">
      <c r="A68" s="40" t="s">
        <v>18</v>
      </c>
      <c r="B68" s="17"/>
      <c r="C68" s="6">
        <f t="shared" ref="C68:Q68" si="39">C25+C45+C54+C60+C67</f>
        <v>122014.68</v>
      </c>
      <c r="D68" s="6">
        <f t="shared" si="39"/>
        <v>45927.3</v>
      </c>
      <c r="E68" s="6">
        <f t="shared" si="39"/>
        <v>57578.18</v>
      </c>
      <c r="F68" s="6">
        <f t="shared" si="39"/>
        <v>18509.199999999997</v>
      </c>
      <c r="G68" s="6">
        <f t="shared" si="39"/>
        <v>0</v>
      </c>
      <c r="H68" s="6">
        <f t="shared" si="39"/>
        <v>119424.33</v>
      </c>
      <c r="I68" s="6">
        <f t="shared" si="39"/>
        <v>45927.3</v>
      </c>
      <c r="J68" s="6">
        <f t="shared" si="39"/>
        <v>57138.879999999997</v>
      </c>
      <c r="K68" s="6">
        <f t="shared" si="39"/>
        <v>16358.15</v>
      </c>
      <c r="L68" s="6">
        <f t="shared" si="39"/>
        <v>0</v>
      </c>
      <c r="M68" s="6">
        <f t="shared" si="39"/>
        <v>119424.33</v>
      </c>
      <c r="N68" s="6">
        <f t="shared" si="39"/>
        <v>45927.3</v>
      </c>
      <c r="O68" s="6">
        <f t="shared" si="39"/>
        <v>57138.879999999997</v>
      </c>
      <c r="P68" s="6">
        <f t="shared" si="39"/>
        <v>16358.15</v>
      </c>
      <c r="Q68" s="6">
        <f t="shared" si="39"/>
        <v>0</v>
      </c>
      <c r="R68" s="36" t="s">
        <v>25</v>
      </c>
      <c r="S68" s="33">
        <f>M68/C68*100</f>
        <v>97.877017749011856</v>
      </c>
    </row>
    <row r="69" spans="1:19" x14ac:dyDescent="0.2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39"/>
    </row>
    <row r="70" spans="1:19" x14ac:dyDescent="0.25">
      <c r="A70" s="1" t="s">
        <v>68</v>
      </c>
      <c r="D70" s="1" t="s">
        <v>54</v>
      </c>
    </row>
    <row r="72" spans="1:19" x14ac:dyDescent="0.25">
      <c r="A72" s="1" t="s">
        <v>55</v>
      </c>
    </row>
  </sheetData>
  <mergeCells count="26">
    <mergeCell ref="C7:G7"/>
    <mergeCell ref="A7:A9"/>
    <mergeCell ref="H7:L7"/>
    <mergeCell ref="I8:L8"/>
    <mergeCell ref="H8:H9"/>
    <mergeCell ref="A55:K55"/>
    <mergeCell ref="A46:L46"/>
    <mergeCell ref="A26:S26"/>
    <mergeCell ref="D8:G8"/>
    <mergeCell ref="C8:C9"/>
    <mergeCell ref="A61:K61"/>
    <mergeCell ref="A64:K64"/>
    <mergeCell ref="R1:S1"/>
    <mergeCell ref="S7:S9"/>
    <mergeCell ref="R11:S11"/>
    <mergeCell ref="A11:P11"/>
    <mergeCell ref="M8:M9"/>
    <mergeCell ref="R7:R9"/>
    <mergeCell ref="M7:Q7"/>
    <mergeCell ref="N8:Q8"/>
    <mergeCell ref="B7:B9"/>
    <mergeCell ref="R6:S6"/>
    <mergeCell ref="A2:S2"/>
    <mergeCell ref="A3:S3"/>
    <mergeCell ref="A4:S4"/>
    <mergeCell ref="A5:S5"/>
  </mergeCells>
  <pageMargins left="0.23622047244094488" right="0.23622047244094488" top="1.1811023622047243" bottom="0.19685039370078741" header="0.31496062992125984" footer="0.31496062992125984"/>
  <pageSetup paperSize="9" scale="69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2021-03-03T14:24:48Z</dcterms:modified>
</cp:coreProperties>
</file>