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37" i="1" l="1"/>
  <c r="C36" i="1"/>
  <c r="S36" i="1" s="1"/>
  <c r="H36" i="1"/>
  <c r="M36" i="1"/>
  <c r="Q54" i="1" l="1"/>
  <c r="P54" i="1"/>
  <c r="O54" i="1"/>
  <c r="N54" i="1"/>
  <c r="L54" i="1"/>
  <c r="K54" i="1"/>
  <c r="J54" i="1"/>
  <c r="I54" i="1"/>
  <c r="G54" i="1"/>
  <c r="F54" i="1"/>
  <c r="E54" i="1"/>
  <c r="D54" i="1"/>
  <c r="M53" i="1"/>
  <c r="M54" i="1" s="1"/>
  <c r="H53" i="1"/>
  <c r="H54" i="1" s="1"/>
  <c r="C53" i="1"/>
  <c r="C54" i="1" s="1"/>
  <c r="C50" i="1"/>
  <c r="M45" i="1"/>
  <c r="H45" i="1"/>
  <c r="C45" i="1"/>
  <c r="M42" i="1"/>
  <c r="H42" i="1"/>
  <c r="C42" i="1"/>
  <c r="M41" i="1"/>
  <c r="H41" i="1"/>
  <c r="C41" i="1"/>
  <c r="M19" i="1"/>
  <c r="M18" i="1"/>
  <c r="M17" i="1"/>
  <c r="M16" i="1"/>
  <c r="M15" i="1"/>
  <c r="M14" i="1"/>
  <c r="M13" i="1"/>
  <c r="S13" i="1" s="1"/>
  <c r="M12" i="1"/>
  <c r="H19" i="1"/>
  <c r="H18" i="1"/>
  <c r="H17" i="1"/>
  <c r="H16" i="1"/>
  <c r="H15" i="1"/>
  <c r="H14" i="1"/>
  <c r="H13" i="1"/>
  <c r="H12" i="1"/>
  <c r="C22" i="1"/>
  <c r="C19" i="1"/>
  <c r="C18" i="1"/>
  <c r="C16" i="1"/>
  <c r="C17" i="1"/>
  <c r="C15" i="1"/>
  <c r="C14" i="1"/>
  <c r="C13" i="1"/>
  <c r="C12" i="1"/>
  <c r="S12" i="1" l="1"/>
  <c r="S54" i="1"/>
  <c r="S53" i="1"/>
  <c r="S45" i="1"/>
  <c r="S42" i="1"/>
  <c r="S41" i="1"/>
  <c r="D51" i="1" l="1"/>
  <c r="E51" i="1"/>
  <c r="G51" i="1"/>
  <c r="I51" i="1"/>
  <c r="J51" i="1"/>
  <c r="K51" i="1"/>
  <c r="L51" i="1"/>
  <c r="N51" i="1"/>
  <c r="O51" i="1"/>
  <c r="P51" i="1"/>
  <c r="Q51" i="1"/>
  <c r="F51" i="1"/>
  <c r="M49" i="1"/>
  <c r="H49" i="1"/>
  <c r="C49" i="1"/>
  <c r="H39" i="1"/>
  <c r="K37" i="1"/>
  <c r="M23" i="1"/>
  <c r="H23" i="1"/>
  <c r="M32" i="1"/>
  <c r="H32" i="1"/>
  <c r="C32" i="1"/>
  <c r="M31" i="1"/>
  <c r="H31" i="1"/>
  <c r="C31" i="1"/>
  <c r="M34" i="1"/>
  <c r="H33" i="1"/>
  <c r="H34" i="1"/>
  <c r="C34" i="1"/>
  <c r="H27" i="1"/>
  <c r="S18" i="1"/>
  <c r="S49" i="1" l="1"/>
  <c r="S34" i="1"/>
  <c r="S32" i="1"/>
  <c r="M35" i="1"/>
  <c r="H35" i="1"/>
  <c r="C35" i="1"/>
  <c r="M33" i="1"/>
  <c r="C33" i="1"/>
  <c r="M29" i="1"/>
  <c r="H29" i="1"/>
  <c r="C29" i="1"/>
  <c r="M27" i="1"/>
  <c r="C27" i="1"/>
  <c r="M22" i="1"/>
  <c r="M24" i="1"/>
  <c r="M25" i="1"/>
  <c r="M26" i="1"/>
  <c r="M28" i="1"/>
  <c r="M30" i="1"/>
  <c r="H22" i="1"/>
  <c r="H24" i="1"/>
  <c r="H25" i="1"/>
  <c r="H26" i="1"/>
  <c r="H28" i="1"/>
  <c r="C23" i="1"/>
  <c r="C24" i="1"/>
  <c r="C25" i="1"/>
  <c r="C26" i="1"/>
  <c r="C28" i="1"/>
  <c r="C30" i="1"/>
  <c r="H46" i="1"/>
  <c r="C46" i="1"/>
  <c r="M46" i="1"/>
  <c r="M40" i="1"/>
  <c r="M43" i="1"/>
  <c r="M44" i="1"/>
  <c r="C40" i="1"/>
  <c r="C43" i="1"/>
  <c r="C44" i="1"/>
  <c r="C39" i="1"/>
  <c r="M39" i="1"/>
  <c r="S16" i="1"/>
  <c r="D47" i="1"/>
  <c r="E47" i="1"/>
  <c r="F47" i="1"/>
  <c r="G47" i="1"/>
  <c r="J47" i="1"/>
  <c r="K47" i="1"/>
  <c r="L47" i="1"/>
  <c r="N47" i="1"/>
  <c r="O47" i="1"/>
  <c r="P47" i="1"/>
  <c r="Q47" i="1"/>
  <c r="D37" i="1"/>
  <c r="E37" i="1"/>
  <c r="F37" i="1"/>
  <c r="G37" i="1"/>
  <c r="I37" i="1"/>
  <c r="J37" i="1"/>
  <c r="L37" i="1"/>
  <c r="N37" i="1"/>
  <c r="O37" i="1"/>
  <c r="P37" i="1"/>
  <c r="Q37" i="1"/>
  <c r="D20" i="1"/>
  <c r="E20" i="1"/>
  <c r="F20" i="1"/>
  <c r="G20" i="1"/>
  <c r="I20" i="1"/>
  <c r="J20" i="1"/>
  <c r="K20" i="1"/>
  <c r="L20" i="1"/>
  <c r="N20" i="1"/>
  <c r="O20" i="1"/>
  <c r="P20" i="1"/>
  <c r="Q20" i="1"/>
  <c r="M50" i="1"/>
  <c r="M51" i="1" s="1"/>
  <c r="H50" i="1"/>
  <c r="H51" i="1" s="1"/>
  <c r="H44" i="1"/>
  <c r="H43" i="1"/>
  <c r="H40" i="1"/>
  <c r="C51" i="1"/>
  <c r="P55" i="1" l="1"/>
  <c r="O55" i="1"/>
  <c r="K55" i="1"/>
  <c r="E55" i="1"/>
  <c r="J55" i="1"/>
  <c r="Q55" i="1"/>
  <c r="L55" i="1"/>
  <c r="G55" i="1"/>
  <c r="N55" i="1"/>
  <c r="D55" i="1"/>
  <c r="F55" i="1"/>
  <c r="S51" i="1"/>
  <c r="S43" i="1"/>
  <c r="S35" i="1"/>
  <c r="S44" i="1"/>
  <c r="S50" i="1"/>
  <c r="S39" i="1"/>
  <c r="S46" i="1"/>
  <c r="S29" i="1"/>
  <c r="H37" i="1"/>
  <c r="S40" i="1"/>
  <c r="S26" i="1"/>
  <c r="S30" i="1"/>
  <c r="S24" i="1"/>
  <c r="S28" i="1"/>
  <c r="S33" i="1"/>
  <c r="S15" i="1"/>
  <c r="S23" i="1"/>
  <c r="S14" i="1"/>
  <c r="S22" i="1"/>
  <c r="S27" i="1"/>
  <c r="M47" i="1"/>
  <c r="M37" i="1"/>
  <c r="C47" i="1"/>
  <c r="M20" i="1"/>
  <c r="C20" i="1"/>
  <c r="H20" i="1"/>
  <c r="M55" i="1" l="1"/>
  <c r="C55" i="1"/>
  <c r="S55" i="1" s="1"/>
  <c r="S47" i="1"/>
  <c r="S37" i="1"/>
  <c r="S20" i="1"/>
  <c r="I47" i="1"/>
  <c r="I55" i="1" s="1"/>
  <c r="H47" i="1"/>
  <c r="H55" i="1" s="1"/>
</calcChain>
</file>

<file path=xl/sharedStrings.xml><?xml version="1.0" encoding="utf-8"?>
<sst xmlns="http://schemas.openxmlformats.org/spreadsheetml/2006/main" count="134" uniqueCount="92">
  <si>
    <t>Всего</t>
  </si>
  <si>
    <t>Федеральный бюджет</t>
  </si>
  <si>
    <t>Областной бюджет</t>
  </si>
  <si>
    <t>Местный бюджет</t>
  </si>
  <si>
    <t>Прочие</t>
  </si>
  <si>
    <t>В том числе:</t>
  </si>
  <si>
    <t>(тыс.руб.)</t>
  </si>
  <si>
    <t>о реализации мероприятий муниципальной программы</t>
  </si>
  <si>
    <t>О Т Ч Е Т</t>
  </si>
  <si>
    <t>Расходы на мероприятия по учету и обслуживанию уличного освещения поселения (03 01600)</t>
  </si>
  <si>
    <t>"Устойчивое развитие территории Скребловского сельского поселения"</t>
  </si>
  <si>
    <t>Расходы на прочие мероприятия по благоустройству поселений (03 01620)</t>
  </si>
  <si>
    <t>Соисполнитель/ участник мероприятия</t>
  </si>
  <si>
    <t>Результат выполнения/ причины не выполнения</t>
  </si>
  <si>
    <t>Исполнение %</t>
  </si>
  <si>
    <t>прочие</t>
  </si>
  <si>
    <t>Итого по подпрограмме 1</t>
  </si>
  <si>
    <t>Итого по подпрограмме 2</t>
  </si>
  <si>
    <t>Итого по программе</t>
  </si>
  <si>
    <t>Итого по подпрограмме 4</t>
  </si>
  <si>
    <t>Подпрограмма 4. Безопасность Скребловского сельского поселения Лужского муниципального района (22 4)</t>
  </si>
  <si>
    <t>Итого по подпрограмме 3</t>
  </si>
  <si>
    <t>Расходы на содержание муниципальных казенных учреждений культуры (01 00200)</t>
  </si>
  <si>
    <t>Расходы на организацию и проведение культурно-массовых мероприятий (03 01720)</t>
  </si>
  <si>
    <t>Расходы на организацию и содержание мест захоронения ( 03 01610)</t>
  </si>
  <si>
    <t>выполнено</t>
  </si>
  <si>
    <t>мероприятие выполнено</t>
  </si>
  <si>
    <t>Приложение 5</t>
  </si>
  <si>
    <t>Наименвоание подпрограммы / мероприятий программы (подпрограммы)</t>
  </si>
  <si>
    <t>Выполнено на отчетную дату (нарастающим итогом) тыс. руб.</t>
  </si>
  <si>
    <t>Подпрограмма 1. Сохранение и развитие культуры, физической культуры и спорта в Скребловском сельском поселении (22 1)</t>
  </si>
  <si>
    <t>МУ СКЦ "Лидер"</t>
  </si>
  <si>
    <t>На поддержку муниципальных образований Ленинградской области по развитию общественной инфрастуктуры муниципального значения в Ленинградской   области (05 72020)</t>
  </si>
  <si>
    <t>Расходы на ремонтные работы объектов культуры (06 05120)</t>
  </si>
  <si>
    <t>Расходы на капитальный ремонт объектов (06 S0670)</t>
  </si>
  <si>
    <t>Расходы на мероприятия по строительству и реконструкции объектов водоснабжения, водоотведения и очистки сточных вод (02 01580)</t>
  </si>
  <si>
    <t>Расходы на реализацию  мероприятий по обеспечению устойчивого функционирвоания объектов теплоснабжения на территории  Ленинградской области        (02 S0160)</t>
  </si>
  <si>
    <t>Расходы на мероприятия по повышению надежности и энергетической эффективности в системах теплоснабжения (02 S0180)</t>
  </si>
  <si>
    <t>МУ СКЦ "Лидер" / Комитет по культуре ЛО, Администрация ЛМР ЛО</t>
  </si>
  <si>
    <t>МУ СКЦ "Лидер" / КФ ЛМР ЛО</t>
  </si>
  <si>
    <t xml:space="preserve"> / Комитет по агропромышленному и рыбохозяйственному комплексу ЛО, Администрация ЛМР ЛО</t>
  </si>
  <si>
    <t>Комитет по ТЭК ЛО</t>
  </si>
  <si>
    <t>Расходы на организацию вывоза бытовых стихийных свалок (03 01640)</t>
  </si>
  <si>
    <t>Расходы на реализацию областного закона от 14 декабря 2012 года №95-оз "О содействии развитию на части территорий муниципальных образований Ленинградской области иных форм местного самоуправления" (03 S0880)</t>
  </si>
  <si>
    <t>Комитет по МСММО ЛО</t>
  </si>
  <si>
    <t>На поддержку муниципальных образований Ленинградской области по развитию общественной инфрастуктуры муниципального значения в Ленинградской области (03 72020)</t>
  </si>
  <si>
    <t>КФ ЛМР ЛО</t>
  </si>
  <si>
    <t>Расходы на обеспечение участия в мероприятиях по выполнению государственной программы Ленинградской области "Борьба с борщевиком Сосновскогона территории Ленинградской области" (03 03020)</t>
  </si>
  <si>
    <t>Комитет по агропромышленному и рыбохозяйственному комплексу ЛО</t>
  </si>
  <si>
    <t>Расхды на проектирование и  строительство объектов  инженерной и транспортной инфрастуктуры (04 S0780)</t>
  </si>
  <si>
    <t>Комитет по строительству ЛО, Администрация ЛМР ЛО</t>
  </si>
  <si>
    <t>Расходы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Ленинградской области" (03 S4660)</t>
  </si>
  <si>
    <t>Расходы на реализацию мероприятий по устойчивому развитию сельских территорий (03L5670)</t>
  </si>
  <si>
    <t>Расходы на мероприятия по обслуживанию и содержанию автомобильных дорог местного значения (01 01150)</t>
  </si>
  <si>
    <t xml:space="preserve">Расходы на мероприятия по капитальному ремонту и ремонту автомобильных дорог общего пользования местного значения (02 01650)  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</si>
  <si>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(03 S0880)</t>
  </si>
  <si>
    <t>Расходы на мероприятия направленные на повышение безопасности дорожного движения (04 02710)</t>
  </si>
  <si>
    <t>Расходы на мероприятия по укреплению пожарной безопасности на территории поселений (02 01220)</t>
  </si>
  <si>
    <t>Расходы на мероприятия по предупреждению и ликвидации последствий чрезвычайных ситуаций и стихийных бедствий (01 01170)</t>
  </si>
  <si>
    <t>Е. А. Шустрова</t>
  </si>
  <si>
    <t>Исполнитель: Пылаева Надежда Александровна</t>
  </si>
  <si>
    <t>Комитет по дорожному хозяйству ЛО</t>
  </si>
  <si>
    <r>
      <rPr>
        <b/>
        <sz val="14"/>
        <color theme="1"/>
        <rFont val="Times New Roman"/>
        <family val="1"/>
        <charset val="204"/>
      </rPr>
      <t>за 2019 год</t>
    </r>
    <r>
      <rPr>
        <sz val="14"/>
        <color theme="1"/>
        <rFont val="Times New Roman"/>
        <family val="1"/>
        <charset val="204"/>
      </rPr>
      <t xml:space="preserve"> (нарастающим итогом)</t>
    </r>
  </si>
  <si>
    <t>Расходы на содержание   муниципальных казенных библиотек (02 00210)</t>
  </si>
  <si>
    <t>Расходы на обеспечение стимулирующих выплат работникам муниципальных учреждений культуры Ленинградской области (04S0360)</t>
  </si>
  <si>
    <t>Подпрограмма 2. Обеспечение устойчивого функционирования жилищно-коммунального хозяйства в Скребловском сельском поселении (22 2)</t>
  </si>
  <si>
    <t>Расходы на мероприятия по подготовке объектов теплоснабжения к отопительному сезону на территории поселения (02 01560)</t>
  </si>
  <si>
    <t>Расходы на реализацию комплекса мероприятий по борьбе с  борщевиком Сосновского на территориях муниципальных образований Ленинградской области (03 S4310)</t>
  </si>
  <si>
    <t>Подпрограмма 3. Развитие  и содержание автомобильных дорог в Скребловском сельском поселении (22 3)</t>
  </si>
  <si>
    <t xml:space="preserve">Расходы на мероприятия по содержанию и ремонту дворовых территорий многоквартирных домов, проездов к дворовым территориям многоквартирных домов населенных пунктов (02 01660)   </t>
  </si>
  <si>
    <t>Расходы на ремонт автомобильных дорог общего пользования местного значения (03 S0140)</t>
  </si>
  <si>
    <t>Подпрограмма 6. Развитие части территории Скребловского сельского поселения (22 6)</t>
  </si>
  <si>
    <t>Расходы 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центоров и городских поселков муниципальных образований Ленинградской области" (03 S4660)</t>
  </si>
  <si>
    <t>Расходы 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(01 S4770)</t>
  </si>
  <si>
    <t>Итого по подпрограмме 6</t>
  </si>
  <si>
    <t>Глава администрации</t>
  </si>
  <si>
    <t>на 2019 г. не планировалось</t>
  </si>
  <si>
    <t xml:space="preserve">мероприятия не выполнялись в свзяи с расторжением соглашения с Комитетом по агропромышленному и рыбохозяйственному комплексу ЛО (по инициативе комитета в результате того, что не былп определена подрядная организация по итогам аукциона (кону\курса) </t>
  </si>
  <si>
    <t>мероприятие выполнено (целевые показатели достижения устанговленной средней заработной платы достигнуты). Расчетная величина финансирования ОБ определяется Комитетом по культуре ЛО.</t>
  </si>
  <si>
    <t>мероприятие выполнено (зависимость от погодных условий)</t>
  </si>
  <si>
    <t>мероприятие выполнено (экономия по результатам аукциона)</t>
  </si>
  <si>
    <t>выполнено (оплата по факту выполнения работ)</t>
  </si>
  <si>
    <t>выполнение мероприятий перенесено на 2020 г. (установка дорожных знаков) (оплата по факту выполнения работ)</t>
  </si>
  <si>
    <t>мероприятие (создание материальных запасов) не выполнено в связи с тем что конкурс не состоялся (не подано ни одной заявки) (оплата по факту выполнения работ)</t>
  </si>
  <si>
    <t xml:space="preserve">мероприятие выполнено (экономия 1374,7 т. р. по рез. аукциона / гр. 8,10 не равна гр. 3,5 т. к. средства ОБ перечислялись по факту выполн. работ.) </t>
  </si>
  <si>
    <t>мероприятпе выполнено (оплата по факту выполненных работ)</t>
  </si>
  <si>
    <t>мероприятие не планировало</t>
  </si>
  <si>
    <t>меропрятие выполнено  (оплата по факту выполненных работ)</t>
  </si>
  <si>
    <t>выполнено (экономия 1374,7 т. р. по рез. Аукциона (меропр.(02 S0160) / гр. 8,10 не равна гр. 3,5 т. к. средства ОБ перечислялись по факту выполн. работ.) / Расходы на организацию вывоза бытовых стихийных свалок (03 01640) осуществлялись по факту выполненных работ</t>
  </si>
  <si>
    <t>выполнена (гр. 8,10 не равна гр. 3,5 т. к. средства ОБ перечислялись по факту выполн. работ. / экономия 1431,0 т. р. по рез. аукциона ( 1374,7 т.р. по меропр.(02 S0160); 56,3 т. р. по меропр (03 S0140) / Расходы на организацию вывоза бытовых стихийных свалок (03 01640) осуществлялись по факту выполненных работ</t>
  </si>
  <si>
    <t>Объем финансирования                                                                                     План на 2019 год</t>
  </si>
  <si>
    <t>Объем финансирования                                                                                     Факт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</si>
</sst>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0" borderId="0" xfId="0" applyFont="1"/>
    <xf numFmtId="0" fontId="1" fillId="0" borderId="0" xfId="0" applyFont="1" applyAlignment="1">
      <alignment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164" fontId="1" fillId="0" borderId="1" xfId="0" applyNumberFormat="1" applyFont="1" applyBorder="1" applyAlignment="1">
      <alignment horizontal="center" vertical="center" wrapText="1" shrinkToFit="1"/>
    </xf>
    <xf numFmtId="164" fontId="3" fillId="0" borderId="1" xfId="0" applyNumberFormat="1" applyFont="1" applyBorder="1" applyAlignment="1">
      <alignment horizontal="center" vertical="center" wrapText="1" shrinkToFit="1"/>
    </xf>
    <xf numFmtId="164" fontId="1" fillId="0" borderId="1" xfId="0" applyNumberFormat="1" applyFont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 shrinkToFit="1"/>
    </xf>
    <xf numFmtId="164" fontId="1" fillId="0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 shrinkToFit="1"/>
    </xf>
    <xf numFmtId="0" fontId="3" fillId="0" borderId="0" xfId="0" applyFont="1" applyBorder="1" applyAlignment="1">
      <alignment vertical="center" wrapText="1" shrinkToFit="1"/>
    </xf>
    <xf numFmtId="164" fontId="3" fillId="0" borderId="0" xfId="0" applyNumberFormat="1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vertical="center" wrapText="1"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wrapText="1" shrinkToFit="1"/>
    </xf>
    <xf numFmtId="0" fontId="6" fillId="0" borderId="1" xfId="0" applyFont="1" applyBorder="1" applyAlignment="1">
      <alignment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1" fillId="0" borderId="0" xfId="0" applyFont="1" applyBorder="1" applyAlignment="1">
      <alignment horizontal="right"/>
    </xf>
    <xf numFmtId="0" fontId="3" fillId="0" borderId="10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2" fillId="0" borderId="8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vertical="center" wrapText="1" shrinkToFit="1"/>
    </xf>
    <xf numFmtId="0" fontId="3" fillId="0" borderId="0" xfId="0" applyFont="1" applyAlignment="1">
      <alignment wrapText="1" shrinkToFit="1"/>
    </xf>
    <xf numFmtId="0" fontId="3" fillId="0" borderId="0" xfId="0" applyFont="1"/>
    <xf numFmtId="0" fontId="3" fillId="2" borderId="1" xfId="0" applyFont="1" applyFill="1" applyBorder="1" applyAlignment="1">
      <alignment horizontal="center" vertical="center" wrapText="1" shrinkToFit="1"/>
    </xf>
    <xf numFmtId="164" fontId="2" fillId="0" borderId="1" xfId="0" applyNumberFormat="1" applyFont="1" applyBorder="1" applyAlignment="1">
      <alignment horizontal="center" vertical="center" wrapText="1" shrinkToFit="1"/>
    </xf>
    <xf numFmtId="164" fontId="6" fillId="2" borderId="1" xfId="0" applyNumberFormat="1" applyFont="1" applyFill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1" fillId="0" borderId="0" xfId="0" applyFont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 shrinkToFit="1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164" fontId="1" fillId="0" borderId="1" xfId="0" applyNumberFormat="1" applyFont="1" applyFill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left" vertical="center" wrapText="1" shrinkToFit="1"/>
    </xf>
    <xf numFmtId="0" fontId="3" fillId="0" borderId="4" xfId="0" applyFont="1" applyBorder="1" applyAlignment="1">
      <alignment horizontal="left" vertical="center" wrapText="1" shrinkToFit="1"/>
    </xf>
    <xf numFmtId="0" fontId="3" fillId="0" borderId="5" xfId="0" applyFont="1" applyBorder="1" applyAlignment="1">
      <alignment horizontal="left" vertical="center" wrapText="1" shrinkToFit="1"/>
    </xf>
    <xf numFmtId="0" fontId="4" fillId="0" borderId="0" xfId="0" applyFont="1" applyAlignment="1">
      <alignment horizontal="center"/>
    </xf>
    <xf numFmtId="0" fontId="1" fillId="0" borderId="6" xfId="0" applyFont="1" applyBorder="1" applyAlignment="1">
      <alignment horizontal="center" vertical="center" wrapText="1" shrinkToFit="1"/>
    </xf>
    <xf numFmtId="0" fontId="1" fillId="0" borderId="7" xfId="0" applyFont="1" applyBorder="1" applyAlignment="1">
      <alignment horizontal="center" vertical="center" wrapText="1" shrinkToFit="1"/>
    </xf>
    <xf numFmtId="0" fontId="1" fillId="0" borderId="8" xfId="0" applyFont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1" fillId="0" borderId="9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 wrapText="1" shrinkToFit="1"/>
    </xf>
    <xf numFmtId="0" fontId="1" fillId="0" borderId="11" xfId="0" applyFont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wrapText="1" shrinkToFit="1"/>
    </xf>
    <xf numFmtId="0" fontId="1" fillId="0" borderId="5" xfId="0" applyFont="1" applyBorder="1" applyAlignment="1">
      <alignment horizontal="center" vertical="center" wrapText="1" shrinkToFit="1"/>
    </xf>
    <xf numFmtId="0" fontId="2" fillId="0" borderId="6" xfId="0" applyFont="1" applyBorder="1" applyAlignment="1">
      <alignment horizontal="center" vertical="center" wrapText="1" shrinkToFit="1"/>
    </xf>
    <xf numFmtId="0" fontId="2" fillId="0" borderId="7" xfId="0" applyFont="1" applyBorder="1" applyAlignment="1">
      <alignment horizontal="center" vertical="center" wrapText="1" shrinkToFit="1"/>
    </xf>
    <xf numFmtId="0" fontId="2" fillId="0" borderId="8" xfId="0" applyFont="1" applyBorder="1" applyAlignment="1">
      <alignment horizontal="center" vertical="center" wrapText="1" shrinkToFit="1"/>
    </xf>
    <xf numFmtId="0" fontId="1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 shrinkToFi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 shrinkToFi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9"/>
  <sheetViews>
    <sheetView tabSelected="1" showWhiteSpace="0" view="pageLayout" zoomScale="78" zoomScaleNormal="100" zoomScalePageLayoutView="78" workbookViewId="0">
      <selection activeCell="M12" sqref="M12"/>
    </sheetView>
  </sheetViews>
  <sheetFormatPr defaultRowHeight="15.75" x14ac:dyDescent="0.25"/>
  <cols>
    <col min="1" max="1" width="23.140625" style="1" customWidth="1"/>
    <col min="2" max="2" width="10.28515625" style="1" customWidth="1"/>
    <col min="3" max="3" width="9.140625" style="1"/>
    <col min="4" max="4" width="9.7109375" style="1" customWidth="1"/>
    <col min="5" max="5" width="10.42578125" style="1" customWidth="1"/>
    <col min="6" max="6" width="9.140625" style="1"/>
    <col min="7" max="7" width="9" style="1" customWidth="1"/>
    <col min="8" max="8" width="10.140625" style="1" customWidth="1"/>
    <col min="9" max="9" width="10.28515625" style="1" customWidth="1"/>
    <col min="10" max="10" width="9.5703125" style="1" customWidth="1"/>
    <col min="11" max="11" width="10.140625" style="1" customWidth="1"/>
    <col min="12" max="12" width="8.140625" style="1" customWidth="1"/>
    <col min="13" max="13" width="10.5703125" style="1" customWidth="1"/>
    <col min="14" max="14" width="8.5703125" style="1" customWidth="1"/>
    <col min="15" max="15" width="9.85546875" style="1" customWidth="1"/>
    <col min="16" max="16" width="10.5703125" style="1" customWidth="1"/>
    <col min="17" max="17" width="8" style="1" customWidth="1"/>
    <col min="18" max="18" width="13.5703125" style="1" customWidth="1"/>
    <col min="19" max="19" width="6.5703125" style="32" customWidth="1"/>
    <col min="20" max="16384" width="9.140625" style="1"/>
  </cols>
  <sheetData>
    <row r="1" spans="1:31" ht="18.75" x14ac:dyDescent="0.3">
      <c r="R1" s="45" t="s">
        <v>27</v>
      </c>
      <c r="S1" s="45"/>
    </row>
    <row r="2" spans="1:31" ht="18.75" x14ac:dyDescent="0.3">
      <c r="A2" s="62" t="s">
        <v>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</row>
    <row r="3" spans="1:31" ht="18.75" x14ac:dyDescent="0.3">
      <c r="A3" s="62" t="s">
        <v>7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</row>
    <row r="4" spans="1:31" ht="18.75" x14ac:dyDescent="0.3">
      <c r="A4" s="62" t="s">
        <v>10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</row>
    <row r="5" spans="1:31" ht="18.75" x14ac:dyDescent="0.3">
      <c r="A5" s="45" t="s">
        <v>62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</row>
    <row r="6" spans="1:31" x14ac:dyDescent="0.25">
      <c r="Q6" s="20"/>
      <c r="R6" s="61" t="s">
        <v>6</v>
      </c>
      <c r="S6" s="61"/>
    </row>
    <row r="7" spans="1:31" ht="62.25" customHeight="1" x14ac:dyDescent="0.25">
      <c r="A7" s="63" t="s">
        <v>28</v>
      </c>
      <c r="B7" s="58" t="s">
        <v>12</v>
      </c>
      <c r="C7" s="51" t="s">
        <v>90</v>
      </c>
      <c r="D7" s="51"/>
      <c r="E7" s="51"/>
      <c r="F7" s="51"/>
      <c r="G7" s="51"/>
      <c r="H7" s="51" t="s">
        <v>91</v>
      </c>
      <c r="I7" s="51"/>
      <c r="J7" s="51"/>
      <c r="K7" s="51"/>
      <c r="L7" s="51"/>
      <c r="M7" s="52" t="s">
        <v>29</v>
      </c>
      <c r="N7" s="53"/>
      <c r="O7" s="53"/>
      <c r="P7" s="53"/>
      <c r="Q7" s="54"/>
      <c r="R7" s="46" t="s">
        <v>13</v>
      </c>
      <c r="S7" s="46" t="s">
        <v>14</v>
      </c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15.75" customHeight="1" x14ac:dyDescent="0.25">
      <c r="A8" s="63"/>
      <c r="B8" s="59"/>
      <c r="C8" s="51" t="s">
        <v>0</v>
      </c>
      <c r="D8" s="51" t="s">
        <v>5</v>
      </c>
      <c r="E8" s="51"/>
      <c r="F8" s="51"/>
      <c r="G8" s="51"/>
      <c r="H8" s="51" t="s">
        <v>0</v>
      </c>
      <c r="I8" s="51" t="s">
        <v>5</v>
      </c>
      <c r="J8" s="51"/>
      <c r="K8" s="51"/>
      <c r="L8" s="51"/>
      <c r="M8" s="51" t="s">
        <v>0</v>
      </c>
      <c r="N8" s="55" t="s">
        <v>5</v>
      </c>
      <c r="O8" s="56"/>
      <c r="P8" s="56"/>
      <c r="Q8" s="57"/>
      <c r="R8" s="47"/>
      <c r="S8" s="47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38.25" x14ac:dyDescent="0.25">
      <c r="A9" s="63"/>
      <c r="B9" s="60"/>
      <c r="C9" s="51"/>
      <c r="D9" s="31" t="s">
        <v>1</v>
      </c>
      <c r="E9" s="31" t="s">
        <v>2</v>
      </c>
      <c r="F9" s="31" t="s">
        <v>3</v>
      </c>
      <c r="G9" s="31" t="s">
        <v>4</v>
      </c>
      <c r="H9" s="51"/>
      <c r="I9" s="31" t="s">
        <v>1</v>
      </c>
      <c r="J9" s="31" t="s">
        <v>2</v>
      </c>
      <c r="K9" s="31" t="s">
        <v>3</v>
      </c>
      <c r="L9" s="31" t="s">
        <v>4</v>
      </c>
      <c r="M9" s="51"/>
      <c r="N9" s="23" t="s">
        <v>1</v>
      </c>
      <c r="O9" s="23" t="s">
        <v>2</v>
      </c>
      <c r="P9" s="23" t="s">
        <v>3</v>
      </c>
      <c r="Q9" s="23" t="s">
        <v>15</v>
      </c>
      <c r="R9" s="48"/>
      <c r="S9" s="48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x14ac:dyDescent="0.25">
      <c r="A10" s="3">
        <v>1</v>
      </c>
      <c r="B10" s="19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13">
        <v>8</v>
      </c>
      <c r="I10" s="13">
        <v>9</v>
      </c>
      <c r="J10" s="13">
        <v>10</v>
      </c>
      <c r="K10" s="13">
        <v>11</v>
      </c>
      <c r="L10" s="13">
        <v>12</v>
      </c>
      <c r="M10" s="4">
        <v>13</v>
      </c>
      <c r="N10" s="4">
        <v>14</v>
      </c>
      <c r="O10" s="4">
        <v>15</v>
      </c>
      <c r="P10" s="4">
        <v>16</v>
      </c>
      <c r="Q10" s="22">
        <v>17</v>
      </c>
      <c r="R10" s="18">
        <v>18</v>
      </c>
      <c r="S10" s="30">
        <v>19</v>
      </c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x14ac:dyDescent="0.25">
      <c r="A11" s="42" t="s">
        <v>30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4"/>
      <c r="Q11" s="21"/>
      <c r="R11" s="49"/>
      <c r="S11" s="50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61.5" customHeight="1" x14ac:dyDescent="0.25">
      <c r="A12" s="24" t="s">
        <v>22</v>
      </c>
      <c r="B12" s="14" t="s">
        <v>31</v>
      </c>
      <c r="C12" s="5">
        <f t="shared" ref="C12:C19" si="0">SUM(D12:G12)</f>
        <v>3930.7</v>
      </c>
      <c r="D12" s="5"/>
      <c r="E12" s="5"/>
      <c r="F12" s="5">
        <v>3930.7</v>
      </c>
      <c r="G12" s="5"/>
      <c r="H12" s="5">
        <f t="shared" ref="H12:H19" si="1">SUM(I12:L12)</f>
        <v>3921.8</v>
      </c>
      <c r="I12" s="5"/>
      <c r="J12" s="5"/>
      <c r="K12" s="5">
        <v>3921.8</v>
      </c>
      <c r="L12" s="5"/>
      <c r="M12" s="5">
        <f t="shared" ref="M12:M19" si="2">SUM(N12:Q12)</f>
        <v>3921.8</v>
      </c>
      <c r="N12" s="5"/>
      <c r="O12" s="5"/>
      <c r="P12" s="5">
        <v>3921.8</v>
      </c>
      <c r="Q12" s="5"/>
      <c r="R12" s="28" t="s">
        <v>26</v>
      </c>
      <c r="S12" s="33">
        <f>M12/C12*100</f>
        <v>99.7735772254306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60" x14ac:dyDescent="0.25">
      <c r="A13" s="24" t="s">
        <v>63</v>
      </c>
      <c r="B13" s="14" t="s">
        <v>31</v>
      </c>
      <c r="C13" s="5">
        <f t="shared" si="0"/>
        <v>961.6</v>
      </c>
      <c r="D13" s="5"/>
      <c r="E13" s="5"/>
      <c r="F13" s="5">
        <v>961.6</v>
      </c>
      <c r="G13" s="5"/>
      <c r="H13" s="5">
        <f t="shared" si="1"/>
        <v>948.6</v>
      </c>
      <c r="I13" s="5"/>
      <c r="J13" s="5"/>
      <c r="K13" s="5">
        <v>948.6</v>
      </c>
      <c r="L13" s="5"/>
      <c r="M13" s="5">
        <f t="shared" si="2"/>
        <v>948.6</v>
      </c>
      <c r="N13" s="5"/>
      <c r="O13" s="5"/>
      <c r="P13" s="5">
        <v>948.6</v>
      </c>
      <c r="Q13" s="5"/>
      <c r="R13" s="28" t="s">
        <v>26</v>
      </c>
      <c r="S13" s="33">
        <f>M13/C13*100</f>
        <v>98.648086522462563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75" x14ac:dyDescent="0.25">
      <c r="A14" s="24" t="s">
        <v>23</v>
      </c>
      <c r="B14" s="14" t="s">
        <v>31</v>
      </c>
      <c r="C14" s="5">
        <f t="shared" si="0"/>
        <v>190</v>
      </c>
      <c r="D14" s="5"/>
      <c r="E14" s="5"/>
      <c r="F14" s="5">
        <v>190</v>
      </c>
      <c r="G14" s="5"/>
      <c r="H14" s="5">
        <f t="shared" si="1"/>
        <v>190</v>
      </c>
      <c r="I14" s="5"/>
      <c r="J14" s="5"/>
      <c r="K14" s="5">
        <v>190</v>
      </c>
      <c r="L14" s="5"/>
      <c r="M14" s="5">
        <f t="shared" si="2"/>
        <v>190</v>
      </c>
      <c r="N14" s="5"/>
      <c r="O14" s="5"/>
      <c r="P14" s="5">
        <v>190</v>
      </c>
      <c r="Q14" s="5"/>
      <c r="R14" s="28" t="s">
        <v>26</v>
      </c>
      <c r="S14" s="33">
        <f t="shared" ref="S14:S20" si="3">M14/C14*100</f>
        <v>100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216.75" x14ac:dyDescent="0.25">
      <c r="A15" s="24" t="s">
        <v>64</v>
      </c>
      <c r="B15" s="14" t="s">
        <v>38</v>
      </c>
      <c r="C15" s="5">
        <f t="shared" si="0"/>
        <v>1775</v>
      </c>
      <c r="D15" s="5"/>
      <c r="E15" s="5">
        <v>887.5</v>
      </c>
      <c r="F15" s="5">
        <v>887.5</v>
      </c>
      <c r="G15" s="5">
        <v>0</v>
      </c>
      <c r="H15" s="5">
        <f t="shared" si="1"/>
        <v>1662.977707</v>
      </c>
      <c r="I15" s="41"/>
      <c r="J15" s="41">
        <v>831.47770700000001</v>
      </c>
      <c r="K15" s="41">
        <v>831.5</v>
      </c>
      <c r="L15" s="41">
        <v>0</v>
      </c>
      <c r="M15" s="41">
        <f t="shared" si="2"/>
        <v>1662.977707</v>
      </c>
      <c r="N15" s="41"/>
      <c r="O15" s="41">
        <v>831.47770700000001</v>
      </c>
      <c r="P15" s="41">
        <v>831.5</v>
      </c>
      <c r="Q15" s="5">
        <v>0</v>
      </c>
      <c r="R15" s="28" t="s">
        <v>78</v>
      </c>
      <c r="S15" s="33">
        <f t="shared" si="3"/>
        <v>93.688884901408457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90.75" hidden="1" customHeight="1" x14ac:dyDescent="0.25">
      <c r="A16" s="24"/>
      <c r="B16" s="14"/>
      <c r="C16" s="5">
        <f t="shared" si="0"/>
        <v>0</v>
      </c>
      <c r="D16" s="5"/>
      <c r="E16" s="5">
        <v>0</v>
      </c>
      <c r="F16" s="5"/>
      <c r="G16" s="5"/>
      <c r="H16" s="5">
        <f t="shared" si="1"/>
        <v>0</v>
      </c>
      <c r="I16" s="5"/>
      <c r="J16" s="5">
        <v>0</v>
      </c>
      <c r="K16" s="5"/>
      <c r="L16" s="5"/>
      <c r="M16" s="5">
        <f t="shared" si="2"/>
        <v>0</v>
      </c>
      <c r="N16" s="5"/>
      <c r="O16" s="5">
        <v>0</v>
      </c>
      <c r="P16" s="5"/>
      <c r="Q16" s="5"/>
      <c r="R16" s="28"/>
      <c r="S16" s="33" t="e">
        <f t="shared" si="3"/>
        <v>#DIV/0!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65" x14ac:dyDescent="0.25">
      <c r="A17" s="24" t="s">
        <v>32</v>
      </c>
      <c r="B17" s="14" t="s">
        <v>39</v>
      </c>
      <c r="C17" s="5">
        <f t="shared" si="0"/>
        <v>0</v>
      </c>
      <c r="D17" s="5"/>
      <c r="E17" s="5">
        <v>0</v>
      </c>
      <c r="F17" s="5">
        <v>0</v>
      </c>
      <c r="G17" s="5">
        <v>0</v>
      </c>
      <c r="H17" s="5">
        <f t="shared" si="1"/>
        <v>0</v>
      </c>
      <c r="I17" s="5"/>
      <c r="J17" s="5"/>
      <c r="K17" s="5">
        <v>0</v>
      </c>
      <c r="L17" s="5">
        <v>0</v>
      </c>
      <c r="M17" s="5">
        <f t="shared" si="2"/>
        <v>0</v>
      </c>
      <c r="N17" s="5"/>
      <c r="O17" s="5"/>
      <c r="P17" s="5">
        <v>0</v>
      </c>
      <c r="Q17" s="5">
        <v>0</v>
      </c>
      <c r="R17" s="28" t="s">
        <v>76</v>
      </c>
      <c r="S17" s="33">
        <v>0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45" x14ac:dyDescent="0.25">
      <c r="A18" s="24" t="s">
        <v>33</v>
      </c>
      <c r="B18" s="14"/>
      <c r="C18" s="5">
        <f t="shared" si="0"/>
        <v>24</v>
      </c>
      <c r="D18" s="5"/>
      <c r="E18" s="5">
        <v>0</v>
      </c>
      <c r="F18" s="5">
        <v>24</v>
      </c>
      <c r="G18" s="5">
        <v>0</v>
      </c>
      <c r="H18" s="5">
        <f t="shared" si="1"/>
        <v>24</v>
      </c>
      <c r="I18" s="5"/>
      <c r="J18" s="5"/>
      <c r="K18" s="5">
        <v>24</v>
      </c>
      <c r="L18" s="5">
        <v>0</v>
      </c>
      <c r="M18" s="5">
        <f t="shared" si="2"/>
        <v>24</v>
      </c>
      <c r="N18" s="5"/>
      <c r="O18" s="5"/>
      <c r="P18" s="5">
        <v>24</v>
      </c>
      <c r="Q18" s="5">
        <v>0</v>
      </c>
      <c r="R18" s="28" t="s">
        <v>26</v>
      </c>
      <c r="S18" s="33">
        <f t="shared" si="3"/>
        <v>100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293.25" x14ac:dyDescent="0.25">
      <c r="A19" s="24" t="s">
        <v>34</v>
      </c>
      <c r="B19" s="14" t="s">
        <v>40</v>
      </c>
      <c r="C19" s="5">
        <f t="shared" si="0"/>
        <v>0</v>
      </c>
      <c r="D19" s="5"/>
      <c r="E19" s="5">
        <v>0</v>
      </c>
      <c r="F19" s="5">
        <v>0</v>
      </c>
      <c r="G19" s="5">
        <v>0</v>
      </c>
      <c r="H19" s="5">
        <f t="shared" si="1"/>
        <v>0</v>
      </c>
      <c r="I19" s="5"/>
      <c r="J19" s="5">
        <v>0</v>
      </c>
      <c r="K19" s="5">
        <v>0</v>
      </c>
      <c r="L19" s="5">
        <v>0</v>
      </c>
      <c r="M19" s="5">
        <f t="shared" si="2"/>
        <v>0</v>
      </c>
      <c r="N19" s="5"/>
      <c r="O19" s="5">
        <v>0</v>
      </c>
      <c r="P19" s="5">
        <v>0</v>
      </c>
      <c r="Q19" s="5">
        <v>0</v>
      </c>
      <c r="R19" s="28" t="s">
        <v>77</v>
      </c>
      <c r="S19" s="33">
        <v>0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  <row r="20" spans="1:31" ht="48.75" customHeight="1" x14ac:dyDescent="0.25">
      <c r="A20" s="27" t="s">
        <v>16</v>
      </c>
      <c r="B20" s="15"/>
      <c r="C20" s="8">
        <f>SUM(C12:C19)</f>
        <v>6881.3</v>
      </c>
      <c r="D20" s="8">
        <f t="shared" ref="D20:Q20" si="4">SUM(D12:D19)</f>
        <v>0</v>
      </c>
      <c r="E20" s="8">
        <f t="shared" si="4"/>
        <v>887.5</v>
      </c>
      <c r="F20" s="8">
        <f t="shared" si="4"/>
        <v>5993.8</v>
      </c>
      <c r="G20" s="8">
        <f t="shared" si="4"/>
        <v>0</v>
      </c>
      <c r="H20" s="8">
        <f t="shared" si="4"/>
        <v>6747.3777070000006</v>
      </c>
      <c r="I20" s="8">
        <f t="shared" si="4"/>
        <v>0</v>
      </c>
      <c r="J20" s="8">
        <f t="shared" si="4"/>
        <v>831.47770700000001</v>
      </c>
      <c r="K20" s="8">
        <f t="shared" si="4"/>
        <v>5915.9000000000005</v>
      </c>
      <c r="L20" s="8">
        <f t="shared" si="4"/>
        <v>0</v>
      </c>
      <c r="M20" s="8">
        <f t="shared" si="4"/>
        <v>6747.3777070000006</v>
      </c>
      <c r="N20" s="8">
        <f t="shared" si="4"/>
        <v>0</v>
      </c>
      <c r="O20" s="8">
        <f t="shared" si="4"/>
        <v>831.47770700000001</v>
      </c>
      <c r="P20" s="8">
        <f t="shared" si="4"/>
        <v>5915.9000000000005</v>
      </c>
      <c r="Q20" s="8">
        <f t="shared" si="4"/>
        <v>0</v>
      </c>
      <c r="R20" s="29" t="s">
        <v>25</v>
      </c>
      <c r="S20" s="33">
        <f t="shared" si="3"/>
        <v>98.053822780579253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 s="26" customFormat="1" x14ac:dyDescent="0.25">
      <c r="A21" s="42" t="s">
        <v>65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4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</row>
    <row r="22" spans="1:31" ht="76.5" x14ac:dyDescent="0.25">
      <c r="A22" s="14" t="s">
        <v>66</v>
      </c>
      <c r="B22" s="14"/>
      <c r="C22" s="5">
        <f t="shared" ref="C22" si="5">SUM(D22:G22)</f>
        <v>55</v>
      </c>
      <c r="D22" s="5"/>
      <c r="E22" s="5"/>
      <c r="F22" s="5">
        <v>55</v>
      </c>
      <c r="G22" s="5"/>
      <c r="H22" s="5">
        <f t="shared" ref="H22:H36" si="6">SUM(I22:L22)</f>
        <v>55</v>
      </c>
      <c r="I22" s="5"/>
      <c r="J22" s="5"/>
      <c r="K22" s="5">
        <v>55</v>
      </c>
      <c r="L22" s="5"/>
      <c r="M22" s="5">
        <f t="shared" ref="M22:M36" si="7">SUM(N22:Q22)</f>
        <v>55</v>
      </c>
      <c r="N22" s="5"/>
      <c r="O22" s="5"/>
      <c r="P22" s="5">
        <v>55</v>
      </c>
      <c r="Q22" s="5"/>
      <c r="R22" s="28" t="s">
        <v>26</v>
      </c>
      <c r="S22" s="33">
        <f>M22/C22*100</f>
        <v>100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 ht="140.25" x14ac:dyDescent="0.25">
      <c r="A23" s="14" t="s">
        <v>36</v>
      </c>
      <c r="B23" s="14" t="s">
        <v>41</v>
      </c>
      <c r="C23" s="5">
        <f t="shared" ref="C23:C36" si="8">SUM(D23:G23)</f>
        <v>3939.174</v>
      </c>
      <c r="D23" s="5"/>
      <c r="E23" s="5">
        <v>3742.2139999999999</v>
      </c>
      <c r="F23" s="5">
        <v>196.96</v>
      </c>
      <c r="G23" s="5">
        <v>0</v>
      </c>
      <c r="H23" s="5">
        <f t="shared" si="6"/>
        <v>2564.5418300000001</v>
      </c>
      <c r="I23" s="5"/>
      <c r="J23" s="5">
        <v>2436.3138899999999</v>
      </c>
      <c r="K23" s="5">
        <v>128.22793999999999</v>
      </c>
      <c r="L23" s="5">
        <v>0</v>
      </c>
      <c r="M23" s="5">
        <f t="shared" si="7"/>
        <v>2564.5418300000001</v>
      </c>
      <c r="N23" s="5"/>
      <c r="O23" s="5">
        <v>2436.3138899999999</v>
      </c>
      <c r="P23" s="5">
        <v>128.22793999999999</v>
      </c>
      <c r="Q23" s="5">
        <v>0</v>
      </c>
      <c r="R23" s="65" t="s">
        <v>84</v>
      </c>
      <c r="S23" s="33">
        <f t="shared" ref="S23" si="9">M23/C23*100</f>
        <v>65.103542773180365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 ht="76.5" hidden="1" customHeight="1" x14ac:dyDescent="0.25">
      <c r="A24" s="14" t="s">
        <v>35</v>
      </c>
      <c r="B24" s="14"/>
      <c r="C24" s="5">
        <f t="shared" si="8"/>
        <v>0</v>
      </c>
      <c r="D24" s="5"/>
      <c r="E24" s="5"/>
      <c r="F24" s="5">
        <v>0</v>
      </c>
      <c r="G24" s="5"/>
      <c r="H24" s="5">
        <f t="shared" si="6"/>
        <v>0</v>
      </c>
      <c r="I24" s="5"/>
      <c r="J24" s="5"/>
      <c r="K24" s="5">
        <v>0</v>
      </c>
      <c r="L24" s="5"/>
      <c r="M24" s="5">
        <f t="shared" si="7"/>
        <v>0</v>
      </c>
      <c r="N24" s="5"/>
      <c r="O24" s="5"/>
      <c r="P24" s="5">
        <v>0</v>
      </c>
      <c r="Q24" s="5"/>
      <c r="R24" s="28" t="s">
        <v>26</v>
      </c>
      <c r="S24" s="33" t="e">
        <f>M24/C24*100</f>
        <v>#DIV/0!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 ht="76.5" x14ac:dyDescent="0.25">
      <c r="A25" s="14" t="s">
        <v>37</v>
      </c>
      <c r="B25" s="14" t="s">
        <v>41</v>
      </c>
      <c r="C25" s="5">
        <f t="shared" si="8"/>
        <v>0</v>
      </c>
      <c r="D25" s="5"/>
      <c r="E25" s="5">
        <v>0</v>
      </c>
      <c r="F25" s="5">
        <v>0</v>
      </c>
      <c r="G25" s="5"/>
      <c r="H25" s="5">
        <f t="shared" si="6"/>
        <v>0</v>
      </c>
      <c r="I25" s="5"/>
      <c r="J25" s="5">
        <v>0</v>
      </c>
      <c r="K25" s="5">
        <v>0</v>
      </c>
      <c r="L25" s="5"/>
      <c r="M25" s="5">
        <f t="shared" si="7"/>
        <v>0</v>
      </c>
      <c r="N25" s="5"/>
      <c r="O25" s="5">
        <v>0</v>
      </c>
      <c r="P25" s="5">
        <v>0</v>
      </c>
      <c r="Q25" s="5"/>
      <c r="R25" s="28" t="s">
        <v>76</v>
      </c>
      <c r="S25" s="33">
        <v>0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 ht="51" x14ac:dyDescent="0.25">
      <c r="A26" s="14" t="s">
        <v>9</v>
      </c>
      <c r="B26" s="14"/>
      <c r="C26" s="5">
        <f t="shared" si="8"/>
        <v>1419</v>
      </c>
      <c r="D26" s="5"/>
      <c r="E26" s="5"/>
      <c r="F26" s="5">
        <v>1419</v>
      </c>
      <c r="G26" s="5"/>
      <c r="H26" s="5">
        <f t="shared" si="6"/>
        <v>1389.6937</v>
      </c>
      <c r="I26" s="5"/>
      <c r="J26" s="5"/>
      <c r="K26" s="5">
        <v>1389.6937</v>
      </c>
      <c r="L26" s="5"/>
      <c r="M26" s="5">
        <f t="shared" si="7"/>
        <v>1389.6937</v>
      </c>
      <c r="N26" s="5"/>
      <c r="O26" s="5"/>
      <c r="P26" s="5">
        <v>1389.6937</v>
      </c>
      <c r="Q26" s="5"/>
      <c r="R26" s="28" t="s">
        <v>26</v>
      </c>
      <c r="S26" s="33">
        <f t="shared" ref="S26:S29" si="10">M26/C26*100</f>
        <v>97.934721634954187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 ht="57.75" customHeight="1" x14ac:dyDescent="0.25">
      <c r="A27" s="14" t="s">
        <v>24</v>
      </c>
      <c r="B27" s="14"/>
      <c r="C27" s="5">
        <f t="shared" si="8"/>
        <v>11</v>
      </c>
      <c r="D27" s="5"/>
      <c r="E27" s="5"/>
      <c r="F27" s="5">
        <v>11</v>
      </c>
      <c r="G27" s="5"/>
      <c r="H27" s="5">
        <f t="shared" si="6"/>
        <v>11</v>
      </c>
      <c r="I27" s="5"/>
      <c r="J27" s="5"/>
      <c r="K27" s="5">
        <v>11</v>
      </c>
      <c r="L27" s="5"/>
      <c r="M27" s="5">
        <f t="shared" si="7"/>
        <v>11</v>
      </c>
      <c r="N27" s="5"/>
      <c r="O27" s="5"/>
      <c r="P27" s="5">
        <v>11</v>
      </c>
      <c r="Q27" s="5"/>
      <c r="R27" s="28" t="s">
        <v>26</v>
      </c>
      <c r="S27" s="33">
        <f>M27/C27*100</f>
        <v>100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 ht="76.5" x14ac:dyDescent="0.25">
      <c r="A28" s="14" t="s">
        <v>11</v>
      </c>
      <c r="B28" s="14"/>
      <c r="C28" s="5">
        <f t="shared" si="8"/>
        <v>1553.46081</v>
      </c>
      <c r="D28" s="5"/>
      <c r="E28" s="5"/>
      <c r="F28" s="5">
        <v>1553.46081</v>
      </c>
      <c r="G28" s="5"/>
      <c r="H28" s="5">
        <f t="shared" si="6"/>
        <v>1452.44</v>
      </c>
      <c r="I28" s="5"/>
      <c r="J28" s="5"/>
      <c r="K28" s="5">
        <v>1452.44</v>
      </c>
      <c r="L28" s="5"/>
      <c r="M28" s="5">
        <f t="shared" si="7"/>
        <v>1452.44</v>
      </c>
      <c r="N28" s="5"/>
      <c r="O28" s="5"/>
      <c r="P28" s="5">
        <v>1452.44</v>
      </c>
      <c r="Q28" s="5"/>
      <c r="R28" s="28" t="s">
        <v>87</v>
      </c>
      <c r="S28" s="33">
        <f t="shared" si="10"/>
        <v>93.497048052341924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 ht="76.5" x14ac:dyDescent="0.25">
      <c r="A29" s="14" t="s">
        <v>42</v>
      </c>
      <c r="B29" s="14"/>
      <c r="C29" s="5">
        <f t="shared" ref="C29" si="11">SUM(D29:G29)</f>
        <v>196.2</v>
      </c>
      <c r="D29" s="5"/>
      <c r="E29" s="5"/>
      <c r="F29" s="5">
        <v>196.2</v>
      </c>
      <c r="G29" s="5"/>
      <c r="H29" s="5">
        <f t="shared" ref="H29" si="12">SUM(I29:L29)</f>
        <v>96.124660000000006</v>
      </c>
      <c r="I29" s="5"/>
      <c r="J29" s="5"/>
      <c r="K29" s="5">
        <v>96.124660000000006</v>
      </c>
      <c r="L29" s="5"/>
      <c r="M29" s="5">
        <f t="shared" ref="M29" si="13">SUM(N29:Q29)</f>
        <v>96.124660000000006</v>
      </c>
      <c r="N29" s="5"/>
      <c r="O29" s="5"/>
      <c r="P29" s="5">
        <v>96.124660000000006</v>
      </c>
      <c r="Q29" s="5"/>
      <c r="R29" s="28" t="s">
        <v>85</v>
      </c>
      <c r="S29" s="33">
        <f t="shared" si="10"/>
        <v>48.993200815494397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 ht="140.25" hidden="1" x14ac:dyDescent="0.25">
      <c r="A30" s="14" t="s">
        <v>43</v>
      </c>
      <c r="B30" s="14" t="s">
        <v>44</v>
      </c>
      <c r="C30" s="5">
        <f t="shared" si="8"/>
        <v>0</v>
      </c>
      <c r="D30" s="5"/>
      <c r="E30" s="5">
        <v>0</v>
      </c>
      <c r="F30" s="5">
        <v>0</v>
      </c>
      <c r="G30" s="5"/>
      <c r="H30" s="5">
        <v>0</v>
      </c>
      <c r="I30" s="5"/>
      <c r="J30" s="5">
        <v>0</v>
      </c>
      <c r="K30" s="5">
        <v>0</v>
      </c>
      <c r="L30" s="5"/>
      <c r="M30" s="5">
        <f t="shared" si="7"/>
        <v>0</v>
      </c>
      <c r="N30" s="5"/>
      <c r="O30" s="5">
        <v>0</v>
      </c>
      <c r="P30" s="5">
        <v>0</v>
      </c>
      <c r="Q30" s="5"/>
      <c r="R30" s="28" t="s">
        <v>26</v>
      </c>
      <c r="S30" s="33" t="e">
        <f>M30/C30*100</f>
        <v>#DIV/0!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 ht="165.75" hidden="1" x14ac:dyDescent="0.25">
      <c r="A31" s="14" t="s">
        <v>51</v>
      </c>
      <c r="B31" s="14" t="s">
        <v>44</v>
      </c>
      <c r="C31" s="5">
        <f t="shared" si="8"/>
        <v>0</v>
      </c>
      <c r="D31" s="5"/>
      <c r="E31" s="5">
        <v>0</v>
      </c>
      <c r="F31" s="5">
        <v>0</v>
      </c>
      <c r="G31" s="5"/>
      <c r="H31" s="5">
        <f t="shared" si="6"/>
        <v>0</v>
      </c>
      <c r="I31" s="5"/>
      <c r="J31" s="5">
        <v>0</v>
      </c>
      <c r="K31" s="5">
        <v>0</v>
      </c>
      <c r="L31" s="5"/>
      <c r="M31" s="5">
        <f t="shared" si="7"/>
        <v>0</v>
      </c>
      <c r="N31" s="5"/>
      <c r="O31" s="5">
        <v>0</v>
      </c>
      <c r="P31" s="5">
        <v>0</v>
      </c>
      <c r="Q31" s="5"/>
      <c r="R31" s="28" t="s">
        <v>26</v>
      </c>
      <c r="S31" s="33">
        <v>0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 ht="102" hidden="1" x14ac:dyDescent="0.25">
      <c r="A32" s="14" t="s">
        <v>52</v>
      </c>
      <c r="B32" s="14" t="s">
        <v>48</v>
      </c>
      <c r="C32" s="5">
        <f t="shared" si="8"/>
        <v>0</v>
      </c>
      <c r="D32" s="5"/>
      <c r="E32" s="5"/>
      <c r="F32" s="5">
        <v>0</v>
      </c>
      <c r="G32" s="5"/>
      <c r="H32" s="5">
        <f t="shared" si="6"/>
        <v>0</v>
      </c>
      <c r="I32" s="5"/>
      <c r="J32" s="5"/>
      <c r="K32" s="5">
        <v>0</v>
      </c>
      <c r="L32" s="5"/>
      <c r="M32" s="5">
        <f t="shared" si="7"/>
        <v>0</v>
      </c>
      <c r="N32" s="5"/>
      <c r="O32" s="5"/>
      <c r="P32" s="5">
        <v>0</v>
      </c>
      <c r="Q32" s="5"/>
      <c r="R32" s="28" t="s">
        <v>26</v>
      </c>
      <c r="S32" s="33" t="e">
        <f>M32/C32*100</f>
        <v>#DIV/0!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 ht="115.5" customHeight="1" x14ac:dyDescent="0.25">
      <c r="A33" s="14" t="s">
        <v>45</v>
      </c>
      <c r="B33" s="14" t="s">
        <v>46</v>
      </c>
      <c r="C33" s="5">
        <f t="shared" si="8"/>
        <v>2220</v>
      </c>
      <c r="D33" s="5"/>
      <c r="E33" s="5"/>
      <c r="F33" s="5">
        <v>2220</v>
      </c>
      <c r="G33" s="5"/>
      <c r="H33" s="5">
        <f>SUM(I33:L33)</f>
        <v>2220</v>
      </c>
      <c r="I33" s="5"/>
      <c r="J33" s="5"/>
      <c r="K33" s="5">
        <v>2220</v>
      </c>
      <c r="L33" s="5">
        <v>0</v>
      </c>
      <c r="M33" s="5">
        <f t="shared" si="7"/>
        <v>2220</v>
      </c>
      <c r="N33" s="5"/>
      <c r="O33" s="5"/>
      <c r="P33" s="5">
        <v>2220</v>
      </c>
      <c r="Q33" s="5">
        <v>0</v>
      </c>
      <c r="R33" s="28" t="s">
        <v>26</v>
      </c>
      <c r="S33" s="33">
        <f t="shared" ref="S33:S36" si="14">M33/C33*100</f>
        <v>100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115.5" hidden="1" customHeight="1" x14ac:dyDescent="0.25">
      <c r="A34" s="14" t="s">
        <v>47</v>
      </c>
      <c r="B34" s="14"/>
      <c r="C34" s="5">
        <f t="shared" si="8"/>
        <v>0</v>
      </c>
      <c r="D34" s="5"/>
      <c r="E34" s="5"/>
      <c r="F34" s="5">
        <v>0</v>
      </c>
      <c r="G34" s="5"/>
      <c r="H34" s="5">
        <f>SUM(I34:L34)</f>
        <v>0</v>
      </c>
      <c r="I34" s="5"/>
      <c r="J34" s="5"/>
      <c r="K34" s="5">
        <v>0</v>
      </c>
      <c r="L34" s="5"/>
      <c r="M34" s="5">
        <f t="shared" si="7"/>
        <v>0</v>
      </c>
      <c r="N34" s="5"/>
      <c r="O34" s="5"/>
      <c r="P34" s="5">
        <v>0</v>
      </c>
      <c r="Q34" s="5"/>
      <c r="R34" s="28" t="s">
        <v>86</v>
      </c>
      <c r="S34" s="33" t="e">
        <f t="shared" si="14"/>
        <v>#DIV/0!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</row>
    <row r="35" spans="1:31" ht="114.75" x14ac:dyDescent="0.25">
      <c r="A35" s="14" t="s">
        <v>67</v>
      </c>
      <c r="B35" s="14" t="s">
        <v>48</v>
      </c>
      <c r="C35" s="5">
        <f t="shared" ref="C35" si="15">SUM(D35:G35)</f>
        <v>389.93903</v>
      </c>
      <c r="D35" s="5"/>
      <c r="E35" s="5">
        <v>220.63721000000001</v>
      </c>
      <c r="F35" s="5">
        <v>169.30181999999999</v>
      </c>
      <c r="G35" s="5"/>
      <c r="H35" s="5">
        <f t="shared" ref="H35" si="16">SUM(I35:L35)</f>
        <v>389.93903</v>
      </c>
      <c r="I35" s="5"/>
      <c r="J35" s="5">
        <v>220.63721000000001</v>
      </c>
      <c r="K35" s="5">
        <v>169.30181999999999</v>
      </c>
      <c r="L35" s="5"/>
      <c r="M35" s="5">
        <f t="shared" ref="M35" si="17">SUM(N35:Q35)</f>
        <v>389.93903</v>
      </c>
      <c r="N35" s="5"/>
      <c r="O35" s="5">
        <v>220.63721000000001</v>
      </c>
      <c r="P35" s="5">
        <v>169.30181999999999</v>
      </c>
      <c r="Q35" s="5"/>
      <c r="R35" s="28" t="s">
        <v>26</v>
      </c>
      <c r="S35" s="33">
        <f t="shared" si="14"/>
        <v>100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</row>
    <row r="36" spans="1:31" ht="76.5" hidden="1" x14ac:dyDescent="0.25">
      <c r="A36" s="14" t="s">
        <v>49</v>
      </c>
      <c r="B36" s="14" t="s">
        <v>50</v>
      </c>
      <c r="C36" s="5">
        <f t="shared" si="8"/>
        <v>0</v>
      </c>
      <c r="D36" s="5"/>
      <c r="E36" s="5"/>
      <c r="F36" s="5">
        <v>0</v>
      </c>
      <c r="G36" s="5">
        <v>0</v>
      </c>
      <c r="H36" s="5">
        <f t="shared" si="6"/>
        <v>0</v>
      </c>
      <c r="I36" s="5"/>
      <c r="J36" s="5"/>
      <c r="K36" s="5">
        <v>0</v>
      </c>
      <c r="L36" s="5">
        <v>0</v>
      </c>
      <c r="M36" s="5">
        <f t="shared" si="7"/>
        <v>0</v>
      </c>
      <c r="N36" s="5"/>
      <c r="O36" s="5"/>
      <c r="P36" s="5">
        <v>0</v>
      </c>
      <c r="Q36" s="5">
        <v>0</v>
      </c>
      <c r="R36" s="28" t="s">
        <v>26</v>
      </c>
      <c r="S36" s="33" t="e">
        <f t="shared" si="14"/>
        <v>#DIV/0!</v>
      </c>
    </row>
    <row r="37" spans="1:31" ht="305.25" customHeight="1" x14ac:dyDescent="0.25">
      <c r="A37" s="27" t="s">
        <v>17</v>
      </c>
      <c r="B37" s="16"/>
      <c r="C37" s="8">
        <f>SUM(C22:C36)</f>
        <v>9783.7738399999998</v>
      </c>
      <c r="D37" s="8">
        <f>SUM(D22:D36)</f>
        <v>0</v>
      </c>
      <c r="E37" s="8">
        <f>SUM(E22:E36)</f>
        <v>3962.8512099999998</v>
      </c>
      <c r="F37" s="8">
        <f>SUM(F22:F36)</f>
        <v>5820.92263</v>
      </c>
      <c r="G37" s="8">
        <f>SUM(G22:G36)</f>
        <v>0</v>
      </c>
      <c r="H37" s="8">
        <f>SUM(H22:H36)</f>
        <v>8178.7392200000013</v>
      </c>
      <c r="I37" s="8">
        <f>SUM(I22:I36)</f>
        <v>0</v>
      </c>
      <c r="J37" s="8">
        <f>SUM(J22:J36)</f>
        <v>2656.9510999999998</v>
      </c>
      <c r="K37" s="8">
        <f>SUM(K22:K36)</f>
        <v>5521.7881200000002</v>
      </c>
      <c r="L37" s="8">
        <f>SUM(L22:L36)</f>
        <v>0</v>
      </c>
      <c r="M37" s="8">
        <f>SUM(M22:M36)</f>
        <v>8178.7392200000013</v>
      </c>
      <c r="N37" s="8">
        <f>SUM(N22:N36)</f>
        <v>0</v>
      </c>
      <c r="O37" s="8">
        <f>SUM(O22:O36)</f>
        <v>2656.9510999999998</v>
      </c>
      <c r="P37" s="8">
        <f>SUM(P22:P36)</f>
        <v>5521.7881200000002</v>
      </c>
      <c r="Q37" s="8">
        <f>SUM(Q22:Q36)</f>
        <v>0</v>
      </c>
      <c r="R37" s="29" t="s">
        <v>88</v>
      </c>
      <c r="S37" s="33">
        <f>M37/C37*100</f>
        <v>83.594933343226188</v>
      </c>
    </row>
    <row r="38" spans="1:31" ht="15.75" customHeight="1" x14ac:dyDescent="0.25">
      <c r="A38" s="42" t="s">
        <v>68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4"/>
      <c r="M38" s="5"/>
      <c r="N38" s="5"/>
      <c r="O38" s="5"/>
      <c r="P38" s="5"/>
      <c r="Q38" s="5"/>
      <c r="R38" s="5"/>
      <c r="S38" s="34"/>
    </row>
    <row r="39" spans="1:31" ht="76.5" x14ac:dyDescent="0.25">
      <c r="A39" s="14" t="s">
        <v>53</v>
      </c>
      <c r="B39" s="14"/>
      <c r="C39" s="5">
        <f>SUM(D39:G39)</f>
        <v>921.79399000000001</v>
      </c>
      <c r="D39" s="7"/>
      <c r="E39" s="7"/>
      <c r="F39" s="7">
        <v>921.79399000000001</v>
      </c>
      <c r="G39" s="7"/>
      <c r="H39" s="5">
        <f>SUM(I39:L39)</f>
        <v>612.69000000000005</v>
      </c>
      <c r="I39" s="7"/>
      <c r="J39" s="7"/>
      <c r="K39" s="7">
        <v>612.69000000000005</v>
      </c>
      <c r="L39" s="7"/>
      <c r="M39" s="5">
        <f>SUM(N39:Q39)</f>
        <v>612.69000000000005</v>
      </c>
      <c r="N39" s="7"/>
      <c r="O39" s="7"/>
      <c r="P39" s="7">
        <v>612.69000000000005</v>
      </c>
      <c r="Q39" s="7"/>
      <c r="R39" s="64" t="s">
        <v>79</v>
      </c>
      <c r="S39" s="33">
        <f>M39/C39*100</f>
        <v>66.467128951448259</v>
      </c>
    </row>
    <row r="40" spans="1:31" ht="75.75" customHeight="1" x14ac:dyDescent="0.25">
      <c r="A40" s="14" t="s">
        <v>54</v>
      </c>
      <c r="B40" s="14"/>
      <c r="C40" s="5">
        <f t="shared" ref="C40:C44" si="18">SUM(D40:G40)</f>
        <v>508.9</v>
      </c>
      <c r="D40" s="7"/>
      <c r="E40" s="7"/>
      <c r="F40" s="7">
        <v>508.9</v>
      </c>
      <c r="G40" s="7"/>
      <c r="H40" s="5">
        <f t="shared" ref="H40:H45" si="19">I40+J40+K40+L40</f>
        <v>508.54399999999998</v>
      </c>
      <c r="I40" s="7"/>
      <c r="J40" s="7"/>
      <c r="K40" s="7">
        <v>508.54399999999998</v>
      </c>
      <c r="L40" s="7"/>
      <c r="M40" s="5">
        <f t="shared" ref="M40:M44" si="20">SUM(N40:Q40)</f>
        <v>508.54399999999998</v>
      </c>
      <c r="N40" s="7"/>
      <c r="O40" s="7"/>
      <c r="P40" s="7">
        <v>508.54399999999998</v>
      </c>
      <c r="Q40" s="7"/>
      <c r="R40" s="35" t="s">
        <v>26</v>
      </c>
      <c r="S40" s="33">
        <f t="shared" ref="S40" si="21">M40/C40*100</f>
        <v>99.930045195519739</v>
      </c>
    </row>
    <row r="41" spans="1:31" ht="114.75" customHeight="1" x14ac:dyDescent="0.25">
      <c r="A41" s="14" t="s">
        <v>69</v>
      </c>
      <c r="B41" s="14"/>
      <c r="C41" s="5">
        <f t="shared" ref="C41" si="22">SUM(D41:G41)</f>
        <v>63.8</v>
      </c>
      <c r="D41" s="7"/>
      <c r="E41" s="7"/>
      <c r="F41" s="7">
        <v>63.8</v>
      </c>
      <c r="G41" s="7"/>
      <c r="H41" s="5">
        <f t="shared" si="19"/>
        <v>63.790799999999997</v>
      </c>
      <c r="I41" s="7"/>
      <c r="J41" s="7"/>
      <c r="K41" s="7">
        <v>63.790799999999997</v>
      </c>
      <c r="L41" s="7"/>
      <c r="M41" s="5">
        <f t="shared" ref="M41" si="23">SUM(N41:Q41)</f>
        <v>63.790799999999997</v>
      </c>
      <c r="N41" s="7"/>
      <c r="O41" s="7"/>
      <c r="P41" s="7">
        <v>63.790799999999997</v>
      </c>
      <c r="Q41" s="7"/>
      <c r="R41" s="35" t="s">
        <v>26</v>
      </c>
      <c r="S41" s="33">
        <f t="shared" ref="S41" si="24">M41/C41*100</f>
        <v>99.985579937304067</v>
      </c>
    </row>
    <row r="42" spans="1:31" ht="117" customHeight="1" x14ac:dyDescent="0.25">
      <c r="A42" s="14" t="s">
        <v>69</v>
      </c>
      <c r="B42" s="14"/>
      <c r="C42" s="5">
        <f t="shared" ref="C42" si="25">SUM(D42:G42)</f>
        <v>18</v>
      </c>
      <c r="D42" s="7"/>
      <c r="E42" s="7"/>
      <c r="F42" s="7">
        <v>18</v>
      </c>
      <c r="G42" s="7"/>
      <c r="H42" s="5">
        <f t="shared" si="19"/>
        <v>18</v>
      </c>
      <c r="I42" s="7"/>
      <c r="J42" s="7"/>
      <c r="K42" s="7">
        <v>18</v>
      </c>
      <c r="L42" s="7"/>
      <c r="M42" s="5">
        <f t="shared" ref="M42" si="26">SUM(N42:Q42)</f>
        <v>18</v>
      </c>
      <c r="N42" s="7"/>
      <c r="O42" s="7"/>
      <c r="P42" s="7">
        <v>18</v>
      </c>
      <c r="Q42" s="7"/>
      <c r="R42" s="35" t="s">
        <v>26</v>
      </c>
      <c r="S42" s="33">
        <f t="shared" ref="S42" si="27">M42/C42*100</f>
        <v>100</v>
      </c>
    </row>
    <row r="43" spans="1:31" ht="63.75" x14ac:dyDescent="0.25">
      <c r="A43" s="14" t="s">
        <v>70</v>
      </c>
      <c r="B43" s="14" t="s">
        <v>61</v>
      </c>
      <c r="C43" s="5">
        <f t="shared" si="18"/>
        <v>1124.0999999999999</v>
      </c>
      <c r="D43" s="7"/>
      <c r="E43" s="7">
        <v>794.1</v>
      </c>
      <c r="F43" s="7">
        <v>330</v>
      </c>
      <c r="G43" s="7"/>
      <c r="H43" s="5">
        <f t="shared" si="19"/>
        <v>1067.838</v>
      </c>
      <c r="I43" s="7"/>
      <c r="J43" s="7">
        <v>754.39499999999998</v>
      </c>
      <c r="K43" s="7">
        <v>313.44299999999998</v>
      </c>
      <c r="L43" s="7"/>
      <c r="M43" s="5">
        <f t="shared" si="20"/>
        <v>1067.838</v>
      </c>
      <c r="N43" s="7"/>
      <c r="O43" s="7">
        <v>754.39499999999998</v>
      </c>
      <c r="P43" s="7">
        <v>313.44299999999998</v>
      </c>
      <c r="Q43" s="7"/>
      <c r="R43" s="28" t="s">
        <v>80</v>
      </c>
      <c r="S43" s="33">
        <f>M43/C43*100</f>
        <v>94.994929276754746</v>
      </c>
    </row>
    <row r="44" spans="1:31" ht="126" hidden="1" customHeight="1" x14ac:dyDescent="0.25">
      <c r="A44" s="14" t="s">
        <v>55</v>
      </c>
      <c r="B44" s="14" t="s">
        <v>44</v>
      </c>
      <c r="C44" s="5">
        <f t="shared" si="18"/>
        <v>0</v>
      </c>
      <c r="D44" s="7"/>
      <c r="E44" s="7">
        <v>0</v>
      </c>
      <c r="F44" s="7">
        <v>0</v>
      </c>
      <c r="G44" s="7"/>
      <c r="H44" s="5">
        <f t="shared" si="19"/>
        <v>0</v>
      </c>
      <c r="I44" s="7"/>
      <c r="J44" s="7">
        <v>0</v>
      </c>
      <c r="K44" s="7">
        <v>0</v>
      </c>
      <c r="L44" s="7"/>
      <c r="M44" s="5">
        <f t="shared" si="20"/>
        <v>0</v>
      </c>
      <c r="N44" s="7"/>
      <c r="O44" s="7">
        <v>0</v>
      </c>
      <c r="P44" s="7">
        <v>0</v>
      </c>
      <c r="Q44" s="7"/>
      <c r="R44" s="28" t="s">
        <v>26</v>
      </c>
      <c r="S44" s="33" t="e">
        <f>M44/C44*100</f>
        <v>#DIV/0!</v>
      </c>
    </row>
    <row r="45" spans="1:31" ht="172.5" customHeight="1" x14ac:dyDescent="0.25">
      <c r="A45" s="14" t="s">
        <v>72</v>
      </c>
      <c r="B45" s="14" t="s">
        <v>44</v>
      </c>
      <c r="C45" s="5">
        <f t="shared" ref="C45" si="28">SUM(D45:G45)</f>
        <v>1442.1999999999998</v>
      </c>
      <c r="D45" s="7"/>
      <c r="E45" s="7">
        <v>1028.8</v>
      </c>
      <c r="F45" s="7">
        <v>413.4</v>
      </c>
      <c r="G45" s="7"/>
      <c r="H45" s="5">
        <f t="shared" si="19"/>
        <v>1442.184</v>
      </c>
      <c r="I45" s="7"/>
      <c r="J45" s="7">
        <v>1028.8</v>
      </c>
      <c r="K45" s="7">
        <v>413.38400000000001</v>
      </c>
      <c r="L45" s="7"/>
      <c r="M45" s="5">
        <f t="shared" ref="M45" si="29">SUM(N45:Q45)</f>
        <v>1442.184</v>
      </c>
      <c r="N45" s="7"/>
      <c r="O45" s="7">
        <v>1028.8</v>
      </c>
      <c r="P45" s="7">
        <v>413.38400000000001</v>
      </c>
      <c r="Q45" s="7"/>
      <c r="R45" s="28" t="s">
        <v>26</v>
      </c>
      <c r="S45" s="33">
        <f>M45/C45*100</f>
        <v>99.998890583830274</v>
      </c>
    </row>
    <row r="46" spans="1:31" ht="127.5" x14ac:dyDescent="0.25">
      <c r="A46" s="14" t="s">
        <v>56</v>
      </c>
      <c r="B46" s="14"/>
      <c r="C46" s="5">
        <f>SUM(D46:G46)</f>
        <v>100</v>
      </c>
      <c r="D46" s="7"/>
      <c r="E46" s="7">
        <v>0</v>
      </c>
      <c r="F46" s="7">
        <v>100</v>
      </c>
      <c r="G46" s="7"/>
      <c r="H46" s="5">
        <f>SUM(I46:L46)</f>
        <v>1.8</v>
      </c>
      <c r="I46" s="7"/>
      <c r="J46" s="7">
        <v>0</v>
      </c>
      <c r="K46" s="7">
        <v>1.8</v>
      </c>
      <c r="L46" s="7"/>
      <c r="M46" s="5">
        <f>SUM(N46:Q46)</f>
        <v>1.8</v>
      </c>
      <c r="N46" s="7"/>
      <c r="O46" s="7">
        <v>0</v>
      </c>
      <c r="P46" s="7">
        <v>1.8</v>
      </c>
      <c r="Q46" s="7"/>
      <c r="R46" s="65" t="s">
        <v>82</v>
      </c>
      <c r="S46" s="33">
        <f t="shared" ref="S46" si="30">M46/C46*100</f>
        <v>1.8000000000000003</v>
      </c>
    </row>
    <row r="47" spans="1:31" s="26" customFormat="1" ht="95.25" customHeight="1" x14ac:dyDescent="0.25">
      <c r="A47" s="27" t="s">
        <v>21</v>
      </c>
      <c r="B47" s="10"/>
      <c r="C47" s="8">
        <f>SUM(C39:C46)</f>
        <v>4178.7939900000001</v>
      </c>
      <c r="D47" s="8">
        <f t="shared" ref="D47:Q47" si="31">SUM(D39:D46)</f>
        <v>0</v>
      </c>
      <c r="E47" s="8">
        <f t="shared" si="31"/>
        <v>1822.9</v>
      </c>
      <c r="F47" s="8">
        <f t="shared" si="31"/>
        <v>2355.89399</v>
      </c>
      <c r="G47" s="8">
        <f t="shared" si="31"/>
        <v>0</v>
      </c>
      <c r="H47" s="8">
        <f t="shared" si="31"/>
        <v>3714.8468000000003</v>
      </c>
      <c r="I47" s="8">
        <f t="shared" si="31"/>
        <v>0</v>
      </c>
      <c r="J47" s="8">
        <f t="shared" si="31"/>
        <v>1783.1949999999999</v>
      </c>
      <c r="K47" s="8">
        <f t="shared" si="31"/>
        <v>1931.6517999999999</v>
      </c>
      <c r="L47" s="8">
        <f t="shared" si="31"/>
        <v>0</v>
      </c>
      <c r="M47" s="8">
        <f t="shared" si="31"/>
        <v>3714.8468000000003</v>
      </c>
      <c r="N47" s="8">
        <f t="shared" si="31"/>
        <v>0</v>
      </c>
      <c r="O47" s="8">
        <f t="shared" si="31"/>
        <v>1783.1949999999999</v>
      </c>
      <c r="P47" s="8">
        <f t="shared" si="31"/>
        <v>1931.6517999999999</v>
      </c>
      <c r="Q47" s="8">
        <f t="shared" si="31"/>
        <v>0</v>
      </c>
      <c r="R47" s="29" t="s">
        <v>25</v>
      </c>
      <c r="S47" s="33">
        <f>M47/C47*100</f>
        <v>88.897581668054428</v>
      </c>
    </row>
    <row r="48" spans="1:31" x14ac:dyDescent="0.25">
      <c r="A48" s="42" t="s">
        <v>20</v>
      </c>
      <c r="B48" s="43"/>
      <c r="C48" s="43"/>
      <c r="D48" s="43"/>
      <c r="E48" s="43"/>
      <c r="F48" s="43"/>
      <c r="G48" s="43"/>
      <c r="H48" s="43"/>
      <c r="I48" s="43"/>
      <c r="J48" s="43"/>
      <c r="K48" s="44"/>
      <c r="L48" s="7"/>
      <c r="M48" s="5"/>
      <c r="N48" s="7"/>
      <c r="O48" s="7"/>
      <c r="P48" s="7"/>
      <c r="Q48" s="7"/>
      <c r="R48" s="37"/>
      <c r="S48" s="34"/>
    </row>
    <row r="49" spans="1:19" ht="178.5" x14ac:dyDescent="0.25">
      <c r="A49" s="14" t="s">
        <v>58</v>
      </c>
      <c r="B49" s="14"/>
      <c r="C49" s="5">
        <f t="shared" ref="C49" si="32">D49+E49+F49+G49</f>
        <v>14</v>
      </c>
      <c r="D49" s="7"/>
      <c r="E49" s="7"/>
      <c r="F49" s="7">
        <v>14</v>
      </c>
      <c r="G49" s="9"/>
      <c r="H49" s="5">
        <f>I49+J49+K49+L49</f>
        <v>4</v>
      </c>
      <c r="I49" s="9"/>
      <c r="J49" s="9"/>
      <c r="K49" s="9">
        <v>4</v>
      </c>
      <c r="L49" s="9"/>
      <c r="M49" s="5">
        <f>SUM(N49:Q49)</f>
        <v>4</v>
      </c>
      <c r="N49" s="9"/>
      <c r="O49" s="9"/>
      <c r="P49" s="9">
        <v>4</v>
      </c>
      <c r="Q49" s="9"/>
      <c r="R49" s="64" t="s">
        <v>83</v>
      </c>
      <c r="S49" s="33">
        <f>M49/C49*100</f>
        <v>28.571428571428569</v>
      </c>
    </row>
    <row r="50" spans="1:19" ht="63.75" x14ac:dyDescent="0.25">
      <c r="A50" s="14" t="s">
        <v>57</v>
      </c>
      <c r="B50" s="14"/>
      <c r="C50" s="5">
        <f>D50+E50+F50+G50</f>
        <v>377.7</v>
      </c>
      <c r="D50" s="7"/>
      <c r="E50" s="7"/>
      <c r="F50" s="7">
        <v>377.7</v>
      </c>
      <c r="G50" s="9"/>
      <c r="H50" s="5">
        <f>I50+J50+K50+L50</f>
        <v>377.7</v>
      </c>
      <c r="I50" s="9"/>
      <c r="J50" s="9"/>
      <c r="K50" s="9">
        <v>377.7</v>
      </c>
      <c r="L50" s="9"/>
      <c r="M50" s="5">
        <f>SUM(N50:Q50)</f>
        <v>377.7</v>
      </c>
      <c r="N50" s="9"/>
      <c r="O50" s="9"/>
      <c r="P50" s="9">
        <v>377.7</v>
      </c>
      <c r="Q50" s="9"/>
      <c r="R50" s="38" t="s">
        <v>26</v>
      </c>
      <c r="S50" s="33">
        <f>M50/C50*100</f>
        <v>100</v>
      </c>
    </row>
    <row r="51" spans="1:19" ht="63.75" x14ac:dyDescent="0.25">
      <c r="A51" s="27" t="s">
        <v>19</v>
      </c>
      <c r="B51" s="10"/>
      <c r="C51" s="8">
        <f>SUM(C49:C50)</f>
        <v>391.7</v>
      </c>
      <c r="D51" s="8">
        <f t="shared" ref="D51:E51" si="33">SUM(D49:D50)</f>
        <v>0</v>
      </c>
      <c r="E51" s="8">
        <f t="shared" si="33"/>
        <v>0</v>
      </c>
      <c r="F51" s="8">
        <f>SUM(F49:F50)</f>
        <v>391.7</v>
      </c>
      <c r="G51" s="8">
        <f t="shared" ref="G51:Q51" si="34">SUM(G49:G50)</f>
        <v>0</v>
      </c>
      <c r="H51" s="8">
        <f t="shared" si="34"/>
        <v>381.7</v>
      </c>
      <c r="I51" s="8">
        <f t="shared" si="34"/>
        <v>0</v>
      </c>
      <c r="J51" s="8">
        <f t="shared" si="34"/>
        <v>0</v>
      </c>
      <c r="K51" s="8">
        <f t="shared" si="34"/>
        <v>381.7</v>
      </c>
      <c r="L51" s="8">
        <f t="shared" si="34"/>
        <v>0</v>
      </c>
      <c r="M51" s="8">
        <f t="shared" si="34"/>
        <v>381.7</v>
      </c>
      <c r="N51" s="8">
        <f t="shared" si="34"/>
        <v>0</v>
      </c>
      <c r="O51" s="8">
        <f t="shared" si="34"/>
        <v>0</v>
      </c>
      <c r="P51" s="8">
        <f t="shared" si="34"/>
        <v>381.7</v>
      </c>
      <c r="Q51" s="8">
        <f t="shared" si="34"/>
        <v>0</v>
      </c>
      <c r="R51" s="29" t="s">
        <v>81</v>
      </c>
      <c r="S51" s="33">
        <f>M51/C51*100</f>
        <v>97.447025785039571</v>
      </c>
    </row>
    <row r="52" spans="1:19" x14ac:dyDescent="0.25">
      <c r="A52" s="42" t="s">
        <v>71</v>
      </c>
      <c r="B52" s="43"/>
      <c r="C52" s="43"/>
      <c r="D52" s="43"/>
      <c r="E52" s="43"/>
      <c r="F52" s="43"/>
      <c r="G52" s="43"/>
      <c r="H52" s="43"/>
      <c r="I52" s="43"/>
      <c r="J52" s="43"/>
      <c r="K52" s="44"/>
      <c r="L52" s="7"/>
      <c r="M52" s="5"/>
      <c r="N52" s="7"/>
      <c r="O52" s="7"/>
      <c r="P52" s="7"/>
      <c r="Q52" s="7"/>
      <c r="R52" s="37"/>
      <c r="S52" s="34"/>
    </row>
    <row r="53" spans="1:19" ht="171" customHeight="1" x14ac:dyDescent="0.25">
      <c r="A53" s="14" t="s">
        <v>73</v>
      </c>
      <c r="B53" s="14"/>
      <c r="C53" s="5">
        <f t="shared" ref="C53" si="35">D53+E53+F53+G53</f>
        <v>1418.2632000000001</v>
      </c>
      <c r="D53" s="7"/>
      <c r="E53" s="7">
        <v>1233.17</v>
      </c>
      <c r="F53" s="7">
        <v>185.0932</v>
      </c>
      <c r="G53" s="9"/>
      <c r="H53" s="5">
        <f>I53+J53+K53+L53</f>
        <v>1418.2632000000001</v>
      </c>
      <c r="I53" s="9"/>
      <c r="J53" s="7">
        <v>1233.17</v>
      </c>
      <c r="K53" s="7">
        <v>185.0932</v>
      </c>
      <c r="L53" s="9"/>
      <c r="M53" s="5">
        <f>SUM(N53:Q53)</f>
        <v>1418.2632000000001</v>
      </c>
      <c r="N53" s="9"/>
      <c r="O53" s="7">
        <v>1233.17</v>
      </c>
      <c r="P53" s="7">
        <v>185.0932</v>
      </c>
      <c r="Q53" s="9"/>
      <c r="R53" s="38" t="s">
        <v>26</v>
      </c>
      <c r="S53" s="33">
        <f>M53/C53*100</f>
        <v>100</v>
      </c>
    </row>
    <row r="54" spans="1:19" ht="31.5" x14ac:dyDescent="0.25">
      <c r="A54" s="27" t="s">
        <v>74</v>
      </c>
      <c r="B54" s="10"/>
      <c r="C54" s="8">
        <f t="shared" ref="C54:Q54" si="36">SUM(C53:C53)</f>
        <v>1418.2632000000001</v>
      </c>
      <c r="D54" s="8">
        <f t="shared" si="36"/>
        <v>0</v>
      </c>
      <c r="E54" s="8">
        <f t="shared" si="36"/>
        <v>1233.17</v>
      </c>
      <c r="F54" s="8">
        <f t="shared" si="36"/>
        <v>185.0932</v>
      </c>
      <c r="G54" s="8">
        <f t="shared" si="36"/>
        <v>0</v>
      </c>
      <c r="H54" s="8">
        <f t="shared" si="36"/>
        <v>1418.2632000000001</v>
      </c>
      <c r="I54" s="8">
        <f t="shared" si="36"/>
        <v>0</v>
      </c>
      <c r="J54" s="8">
        <f t="shared" si="36"/>
        <v>1233.17</v>
      </c>
      <c r="K54" s="8">
        <f t="shared" si="36"/>
        <v>185.0932</v>
      </c>
      <c r="L54" s="8">
        <f t="shared" si="36"/>
        <v>0</v>
      </c>
      <c r="M54" s="8">
        <f t="shared" si="36"/>
        <v>1418.2632000000001</v>
      </c>
      <c r="N54" s="8">
        <f t="shared" si="36"/>
        <v>0</v>
      </c>
      <c r="O54" s="8">
        <f t="shared" si="36"/>
        <v>1233.17</v>
      </c>
      <c r="P54" s="8">
        <f t="shared" si="36"/>
        <v>185.0932</v>
      </c>
      <c r="Q54" s="8">
        <f t="shared" si="36"/>
        <v>0</v>
      </c>
      <c r="R54" s="29" t="s">
        <v>25</v>
      </c>
      <c r="S54" s="33">
        <f>M54/C54*100</f>
        <v>100</v>
      </c>
    </row>
    <row r="55" spans="1:19" ht="378" customHeight="1" x14ac:dyDescent="0.25">
      <c r="A55" s="40" t="s">
        <v>18</v>
      </c>
      <c r="B55" s="17"/>
      <c r="C55" s="6">
        <f>C20+C37+C47+C51+C54</f>
        <v>22653.831030000005</v>
      </c>
      <c r="D55" s="6">
        <f>D20+D37+D47+D51+D54</f>
        <v>0</v>
      </c>
      <c r="E55" s="6">
        <f>E20+E37+E47+E51+E54</f>
        <v>7906.4212100000004</v>
      </c>
      <c r="F55" s="6">
        <f>F20+F37+F47+F51+F54</f>
        <v>14747.409820000001</v>
      </c>
      <c r="G55" s="6">
        <f>G20+G37+G47+G51+G54</f>
        <v>0</v>
      </c>
      <c r="H55" s="6">
        <f>H20+H37+H47+H51+H54</f>
        <v>20440.926927000004</v>
      </c>
      <c r="I55" s="6">
        <f>I20+I37+I47+I51+I54</f>
        <v>0</v>
      </c>
      <c r="J55" s="6">
        <f>J20+J37+J47+J51+J54</f>
        <v>6504.793807</v>
      </c>
      <c r="K55" s="6">
        <f>K20+K37+K47+K51+K54</f>
        <v>13936.13312</v>
      </c>
      <c r="L55" s="6">
        <f>L20+L37+L47+L51+L54</f>
        <v>0</v>
      </c>
      <c r="M55" s="6">
        <f>M20+M37+M47+M51+M54</f>
        <v>20440.926927000004</v>
      </c>
      <c r="N55" s="6">
        <f>N20+N37+N47+N51+N54</f>
        <v>0</v>
      </c>
      <c r="O55" s="6">
        <f>O20+O37+O47+O51+O54</f>
        <v>6504.793807</v>
      </c>
      <c r="P55" s="6">
        <f>P20+P37+P47+P51+P54</f>
        <v>13936.13312</v>
      </c>
      <c r="Q55" s="6">
        <f>Q20+Q37+Q47+Q51+Q54</f>
        <v>0</v>
      </c>
      <c r="R55" s="36" t="s">
        <v>89</v>
      </c>
      <c r="S55" s="33">
        <f>M55/C55*100</f>
        <v>90.231656181819758</v>
      </c>
    </row>
    <row r="56" spans="1:19" x14ac:dyDescent="0.25">
      <c r="A56" s="11"/>
      <c r="B56" s="11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39"/>
    </row>
    <row r="57" spans="1:19" x14ac:dyDescent="0.25">
      <c r="A57" s="1" t="s">
        <v>75</v>
      </c>
      <c r="D57" s="1" t="s">
        <v>59</v>
      </c>
    </row>
    <row r="59" spans="1:19" x14ac:dyDescent="0.25">
      <c r="A59" s="1" t="s">
        <v>60</v>
      </c>
    </row>
  </sheetData>
  <mergeCells count="25">
    <mergeCell ref="A38:L38"/>
    <mergeCell ref="A21:S21"/>
    <mergeCell ref="D8:G8"/>
    <mergeCell ref="C8:C9"/>
    <mergeCell ref="C7:G7"/>
    <mergeCell ref="A7:A9"/>
    <mergeCell ref="H7:L7"/>
    <mergeCell ref="I8:L8"/>
    <mergeCell ref="H8:H9"/>
    <mergeCell ref="A52:K52"/>
    <mergeCell ref="R1:S1"/>
    <mergeCell ref="S7:S9"/>
    <mergeCell ref="R11:S11"/>
    <mergeCell ref="A11:P11"/>
    <mergeCell ref="M8:M9"/>
    <mergeCell ref="R7:R9"/>
    <mergeCell ref="M7:Q7"/>
    <mergeCell ref="N8:Q8"/>
    <mergeCell ref="B7:B9"/>
    <mergeCell ref="R6:S6"/>
    <mergeCell ref="A2:S2"/>
    <mergeCell ref="A3:S3"/>
    <mergeCell ref="A4:S4"/>
    <mergeCell ref="A5:S5"/>
    <mergeCell ref="A48:K48"/>
  </mergeCells>
  <pageMargins left="0.23622047244094491" right="0.23622047244094491" top="0.78740157480314965" bottom="0.19685039370078741" header="0.31496062992125984" footer="0.31496062992125984"/>
  <pageSetup paperSize="9" scale="72" fitToHeight="0" orientation="landscape" r:id="rId1"/>
  <headerFooter>
    <oddFooter>&amp;CСтраница 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2020-03-04T17:04:57Z</dcterms:modified>
</cp:coreProperties>
</file>