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0" yWindow="0" windowWidth="28800" windowHeight="11715"/>
  </bookViews>
  <sheets>
    <sheet name="Комп. разв" sheetId="1" r:id="rId1"/>
  </sheets>
  <calcPr calcId="152511"/>
</workbook>
</file>

<file path=xl/calcChain.xml><?xml version="1.0" encoding="utf-8"?>
<calcChain xmlns="http://schemas.openxmlformats.org/spreadsheetml/2006/main">
  <c r="M55" i="1" l="1"/>
  <c r="F46" i="1" l="1"/>
  <c r="D63" i="1" l="1"/>
  <c r="G63" i="1"/>
  <c r="I63" i="1"/>
  <c r="L63" i="1"/>
  <c r="N63" i="1"/>
  <c r="Q63" i="1"/>
  <c r="Q56" i="1"/>
  <c r="P56" i="1"/>
  <c r="N56" i="1"/>
  <c r="M56" i="1"/>
  <c r="L56" i="1"/>
  <c r="K56" i="1"/>
  <c r="I56" i="1"/>
  <c r="H56" i="1"/>
  <c r="G56" i="1"/>
  <c r="F56" i="1"/>
  <c r="D56" i="1"/>
  <c r="C56" i="1"/>
  <c r="S55" i="1"/>
  <c r="O56" i="1"/>
  <c r="J56" i="1"/>
  <c r="E55" i="1"/>
  <c r="E56" i="1" s="1"/>
  <c r="E59" i="1"/>
  <c r="S58" i="1"/>
  <c r="C59" i="1"/>
  <c r="D59" i="1"/>
  <c r="F59" i="1"/>
  <c r="G59" i="1"/>
  <c r="H59" i="1"/>
  <c r="I59" i="1"/>
  <c r="J59" i="1"/>
  <c r="K59" i="1"/>
  <c r="L59" i="1"/>
  <c r="M59" i="1"/>
  <c r="N59" i="1"/>
  <c r="O59" i="1"/>
  <c r="P59" i="1"/>
  <c r="Q59" i="1"/>
  <c r="F35" i="1" l="1"/>
  <c r="P45" i="1"/>
  <c r="P21" i="1"/>
  <c r="O21" i="1"/>
  <c r="S15" i="1"/>
  <c r="P51" i="1"/>
  <c r="Q62" i="1"/>
  <c r="P62" i="1"/>
  <c r="O62" i="1"/>
  <c r="N62" i="1"/>
  <c r="M62" i="1"/>
  <c r="L62" i="1"/>
  <c r="K62" i="1"/>
  <c r="J62" i="1"/>
  <c r="I62" i="1"/>
  <c r="H62" i="1"/>
  <c r="G62" i="1"/>
  <c r="F62" i="1"/>
  <c r="D62" i="1"/>
  <c r="C62" i="1"/>
  <c r="S61" i="1"/>
  <c r="E62" i="1"/>
  <c r="P50" i="1"/>
  <c r="P52" i="1"/>
  <c r="K50" i="1"/>
  <c r="K51" i="1"/>
  <c r="K52" i="1"/>
  <c r="K49" i="1"/>
  <c r="F50" i="1"/>
  <c r="F51" i="1"/>
  <c r="F52" i="1"/>
  <c r="F49" i="1"/>
  <c r="P46" i="1"/>
  <c r="P44" i="1"/>
  <c r="K44" i="1"/>
  <c r="F45" i="1"/>
  <c r="P43" i="1"/>
  <c r="F43" i="1"/>
  <c r="P34" i="1"/>
  <c r="K34" i="1"/>
  <c r="F34" i="1"/>
  <c r="F30" i="1"/>
  <c r="F31" i="1"/>
  <c r="F29" i="1"/>
  <c r="D27" i="1"/>
  <c r="E27" i="1"/>
  <c r="G27" i="1"/>
  <c r="H27" i="1"/>
  <c r="I27" i="1"/>
  <c r="J27" i="1"/>
  <c r="L27" i="1"/>
  <c r="N27" i="1"/>
  <c r="O27" i="1"/>
  <c r="Q27" i="1"/>
  <c r="C27" i="1"/>
  <c r="S26" i="1"/>
  <c r="P26" i="1"/>
  <c r="K26" i="1"/>
  <c r="F26" i="1"/>
  <c r="K25" i="1"/>
  <c r="F25" i="1"/>
  <c r="P24" i="1"/>
  <c r="K24" i="1"/>
  <c r="F24" i="1"/>
  <c r="P23" i="1"/>
  <c r="K23" i="1"/>
  <c r="P17" i="1"/>
  <c r="K17" i="1"/>
  <c r="D21" i="1"/>
  <c r="E21" i="1"/>
  <c r="E63" i="1" s="1"/>
  <c r="F21" i="1"/>
  <c r="G21" i="1"/>
  <c r="H21" i="1"/>
  <c r="I21" i="1"/>
  <c r="J21" i="1"/>
  <c r="K21" i="1"/>
  <c r="L21" i="1"/>
  <c r="M21" i="1"/>
  <c r="N21" i="1"/>
  <c r="Q21" i="1"/>
  <c r="C21" i="1"/>
  <c r="P27" i="1" l="1"/>
  <c r="M27" i="1"/>
  <c r="K27" i="1"/>
  <c r="D53" i="1"/>
  <c r="E53" i="1"/>
  <c r="F53" i="1"/>
  <c r="G53" i="1"/>
  <c r="H53" i="1"/>
  <c r="I53" i="1"/>
  <c r="J53" i="1"/>
  <c r="K53" i="1"/>
  <c r="L53" i="1"/>
  <c r="M53" i="1"/>
  <c r="N53" i="1"/>
  <c r="O53" i="1"/>
  <c r="P53" i="1"/>
  <c r="Q53" i="1"/>
  <c r="C53" i="1"/>
  <c r="D47" i="1"/>
  <c r="E47" i="1"/>
  <c r="F47" i="1"/>
  <c r="G47" i="1"/>
  <c r="H47" i="1"/>
  <c r="I47" i="1"/>
  <c r="J47" i="1"/>
  <c r="K47" i="1"/>
  <c r="L47" i="1"/>
  <c r="M47" i="1"/>
  <c r="N47" i="1"/>
  <c r="O47" i="1"/>
  <c r="P47" i="1"/>
  <c r="Q47" i="1"/>
  <c r="C47" i="1"/>
  <c r="S45" i="1"/>
  <c r="D41" i="1"/>
  <c r="E41" i="1"/>
  <c r="F41" i="1"/>
  <c r="G41" i="1"/>
  <c r="H41" i="1"/>
  <c r="I41" i="1"/>
  <c r="J41" i="1"/>
  <c r="J63" i="1" s="1"/>
  <c r="K41" i="1"/>
  <c r="L41" i="1"/>
  <c r="M41" i="1"/>
  <c r="N41" i="1"/>
  <c r="O41" i="1"/>
  <c r="O63" i="1" s="1"/>
  <c r="P41" i="1"/>
  <c r="Q41" i="1"/>
  <c r="C41" i="1"/>
  <c r="S40" i="1"/>
  <c r="S39" i="1"/>
  <c r="S38" i="1"/>
  <c r="D36" i="1"/>
  <c r="E36" i="1"/>
  <c r="F36" i="1"/>
  <c r="G36" i="1"/>
  <c r="H36" i="1"/>
  <c r="I36" i="1"/>
  <c r="J36" i="1"/>
  <c r="K36" i="1"/>
  <c r="L36" i="1"/>
  <c r="M36" i="1"/>
  <c r="N36" i="1"/>
  <c r="O36" i="1"/>
  <c r="P36" i="1"/>
  <c r="Q36" i="1"/>
  <c r="C36" i="1"/>
  <c r="S34" i="1"/>
  <c r="S35" i="1"/>
  <c r="F23" i="1" l="1"/>
  <c r="F27" i="1" s="1"/>
  <c r="C18" i="1"/>
  <c r="C63" i="1" s="1"/>
  <c r="Q18" i="1"/>
  <c r="P18" i="1"/>
  <c r="P63" i="1" s="1"/>
  <c r="O18" i="1"/>
  <c r="N18" i="1"/>
  <c r="M18" i="1"/>
  <c r="M63" i="1" s="1"/>
  <c r="L18" i="1"/>
  <c r="K18" i="1"/>
  <c r="K63" i="1" s="1"/>
  <c r="J18" i="1"/>
  <c r="I18" i="1"/>
  <c r="H18" i="1"/>
  <c r="H63" i="1" s="1"/>
  <c r="G18" i="1"/>
  <c r="E18" i="1"/>
  <c r="D18" i="1"/>
  <c r="C32" i="1"/>
  <c r="F17" i="1"/>
  <c r="F15" i="1"/>
  <c r="F16" i="1"/>
  <c r="S50" i="1"/>
  <c r="S52" i="1"/>
  <c r="S51" i="1"/>
  <c r="S49" i="1"/>
  <c r="S46" i="1"/>
  <c r="S44" i="1"/>
  <c r="S43" i="1"/>
  <c r="S25" i="1"/>
  <c r="S24" i="1"/>
  <c r="S23" i="1"/>
  <c r="S30" i="1"/>
  <c r="S31" i="1"/>
  <c r="S29" i="1"/>
  <c r="S20" i="1"/>
  <c r="S17" i="1"/>
  <c r="S16" i="1"/>
  <c r="D32" i="1"/>
  <c r="E32" i="1"/>
  <c r="F32" i="1"/>
  <c r="G32" i="1"/>
  <c r="H32" i="1"/>
  <c r="I32" i="1"/>
  <c r="J32" i="1"/>
  <c r="K32" i="1"/>
  <c r="L32" i="1"/>
  <c r="M32" i="1"/>
  <c r="N32" i="1"/>
  <c r="O32" i="1"/>
  <c r="P32" i="1"/>
  <c r="Q32" i="1"/>
  <c r="F18" i="1" l="1"/>
  <c r="F63" i="1" s="1"/>
  <c r="S63" i="1" l="1"/>
</calcChain>
</file>

<file path=xl/sharedStrings.xml><?xml version="1.0" encoding="utf-8"?>
<sst xmlns="http://schemas.openxmlformats.org/spreadsheetml/2006/main" count="117" uniqueCount="85">
  <si>
    <t>Отчет</t>
  </si>
  <si>
    <t>(тыс.руб.)</t>
  </si>
  <si>
    <t>Наименование подпрограммы/мероприятий программы (подпрограммы)</t>
  </si>
  <si>
    <t>Соисполнитель/участник мероприятия</t>
  </si>
  <si>
    <t>Объем финансирования</t>
  </si>
  <si>
    <t>Выполнено на отчетную дату (нарастающим итогом), тыс. руб.</t>
  </si>
  <si>
    <t>Результат выполнения / причины не выполнения</t>
  </si>
  <si>
    <t>Исполнение, %</t>
  </si>
  <si>
    <t>Всего</t>
  </si>
  <si>
    <t>В том числе:</t>
  </si>
  <si>
    <t>Федеральный бюджет</t>
  </si>
  <si>
    <t>Областной бюджет</t>
  </si>
  <si>
    <t>Местный бюджет</t>
  </si>
  <si>
    <t>Прочие</t>
  </si>
  <si>
    <t>Итого по программе</t>
  </si>
  <si>
    <t>подпись</t>
  </si>
  <si>
    <t>Примечание.</t>
  </si>
  <si>
    <t>1. В разделе «Прочие» (графы 7, 12,17) указываются внебюджетные средства.</t>
  </si>
  <si>
    <t>2. В графе 18 мероприятие считается выполненным, если выполнение (графа 13) составляет не менее 95% от планируемого объема финансового обеспечения (графа 3) (за исключением экономии по результатам конкурсных процедур) и достигнуто не менее 95% запланированных результатов мероприятия. В этом случае в графе 18 указывается "мероприятие выполнено".</t>
  </si>
  <si>
    <t>В случае, если выполнение (графа 13) по мероприятию составляет менее 95% от запланированного (графа 3) в связи с экономией по результатам проведения конкурсных процедур и достигнуто не менее 95% запланированных результатов мероприятия, мероприятие также считается выполненным, при этом в графе 18 указывается "мероприятие выполнено, экономия составила ___________ (указывается сумма экономии в тыс. рублей)".</t>
  </si>
  <si>
    <t>3. В графах 9, 10,12 (Фактическое финансирование) указывается объем средств, перечисленных из соответствующего источника. В графе 11 указывается сумма денежных средств местного бюджета в соответствии с решением о бюджете муниципального образования на соответствующую дату.</t>
  </si>
  <si>
    <t>4. В графах 3-7 указывается объем средств, предусмотренных муниципальной программой по состоянию на дату отчета.</t>
  </si>
  <si>
    <t>5. В графах 13-17 (выполнено) указывается стоимость приобретенных товаров, выполненных работ, оказанных услуг (в соответствии с платежными документами на перечисление денежных средств) по состоянию на дату отчета.</t>
  </si>
  <si>
    <t>6. В графе 19 указывается процентное соотношение (гр. 13/гр.3). В случае, если значение графы 3 равно нулю, то в графе 19 указывается процентное соотношение (гр. 8/гр. 13)</t>
  </si>
  <si>
    <t>7. В случае, если показатели граф 3-7 не соответствуют показателям граф 8-12 в графе 18 указывается причина расхождения (несоответсвия).</t>
  </si>
  <si>
    <t>Исполнитель ____________________________ /ФИО/</t>
  </si>
  <si>
    <t>Расходы на проектно-изыскательские работы и строительство газопровода</t>
  </si>
  <si>
    <t>Расходы на мероприятия по подготовке объектов теплоснабжения к отопительному сезону на территории поселения</t>
  </si>
  <si>
    <t>Расходы на реализацию мероприятий по обеспечению устойчивого функционирования объектов теплоснабжения на территории Ленинградской области</t>
  </si>
  <si>
    <t>Расходы на мероприятия по учету и обслуживанию уличного освещения поселения</t>
  </si>
  <si>
    <t>Итого по мероприятию</t>
  </si>
  <si>
    <t>Расходы на организацию и содержание мест захоронения</t>
  </si>
  <si>
    <t>Расходы на прочие мероприятия по благоустройству поселений</t>
  </si>
  <si>
    <t>Расходы на организацию вывоза несанкционированных свалок</t>
  </si>
  <si>
    <t>Расходы на организацию деятельности по накоплению (в том числе раздельному накоплению) и транспортированию твердых коммунальных отходов</t>
  </si>
  <si>
    <t>Расходы на реализацию комплекса мероприятий по борьбе с борщевиком Сосновского на территориях муниципальных образований Ленинградской области</t>
  </si>
  <si>
    <t>Расходы на поддержку развития общественной инфраструктуры муниципального значения</t>
  </si>
  <si>
    <t>Расходы на мероприятия по обслуживанию и содержанию автомобильных дорог местного значения</t>
  </si>
  <si>
    <t>Расходы на проведение инвентаризации и оформление технических и кадастровых паспортов дорог местного значения</t>
  </si>
  <si>
    <t>Расходы на мероприятия по капитальному ремонту и ремонту автомобильных дорог общего пользования местного значения</t>
  </si>
  <si>
    <t>Расходы на мероприятия, направленные на повышение безопасности дорожного движения</t>
  </si>
  <si>
    <t>Расходы на мероприятия по предупреждению и ликвидации последствий чрезвычайных ситуаций и стихийных бедствий</t>
  </si>
  <si>
    <t>Расходы на мероприятия по укреплению пожарной безопасности на территории поселений</t>
  </si>
  <si>
    <t>Расходы на мероприятия по предупреждению терроризма и экстремизма</t>
  </si>
  <si>
    <t>Расходы на осуществление мероприятий по обеспечению безопасности людей на водных объектах</t>
  </si>
  <si>
    <t>Расходы на реализацию областного закона от 28.12.2018 г. № 147-оз «О старостах сельских населенных пунктов Ленинградской области и содействии участию населения в осуществлении местного самоуправления в иных формах на частях территорий муниципальных образований Ленинградской области»</t>
  </si>
  <si>
    <t>Расходы на реализацию областного закона Ленинградской области от «15» января 2018 года № 3-оз «О содействии участию населения в осуществлении местного самоуправления в иных формах на территориях административных центров и городских поселков муниципальных образований Ленинградской области»</t>
  </si>
  <si>
    <t>Расходы на содержание муниципальных казенных учреждений культуры</t>
  </si>
  <si>
    <t>СКЦ "Лидер"</t>
  </si>
  <si>
    <t>Расходы на содержание муниципальных казенных библиотек</t>
  </si>
  <si>
    <t>Расходы на организацию и  проведение культурно-массовых мероприятий</t>
  </si>
  <si>
    <t>Расходы на софинансирование дополнительных расходов местных бюджетов на сохранение целевых показателей повышения оплаты труда работников муниципальных учреждений культуры в соответствии с Указом Президента Российской Федерации от 7 мая 2012 года № 597 "О мероприятиях по реализации государственной социальной политики"</t>
  </si>
  <si>
    <t>Комплекс процессных мероприятий "Развитие учреждений культурно-досугового типа, физической культуры и спорта в Скребловском сельском поселении"</t>
  </si>
  <si>
    <t>Комплекс процессных мероприятий "Поддержание устойчивой работы и развитие коммунальной и инженерной инфраструктуры"</t>
  </si>
  <si>
    <t>Комплекс процессных мероприятий «Реализация функций в сфере обращения с отходами»</t>
  </si>
  <si>
    <t>Комплекс процессных мероприятий «Содействие развитию участия населения в осуществлении местного самоуправления в Ленинградской области»</t>
  </si>
  <si>
    <t>Комплекс процессных мероприятий «Развитие транспортной инфраструктуры и содержание автомобильных дорог в Скребловском сельском поселении»</t>
  </si>
  <si>
    <t>Комплекс процессных мероприятий «Обеспечение безопасности населения на территории Скребловского сельского поселения»</t>
  </si>
  <si>
    <t xml:space="preserve">Комплекс процессных мероприятий "Благоустройство территории Скребловского сельского поселения" </t>
  </si>
  <si>
    <t>Расходы на реализацию мероприятий по борьбе с борщевиком Сосновского</t>
  </si>
  <si>
    <t>Расходы на капитальный ремонт и ремонт автомобильных дорог общего пользования местного значения, имеющих приоритетный социально-значимый характер</t>
  </si>
  <si>
    <t>План на 2024 год</t>
  </si>
  <si>
    <t>Комплекс процессных мероприятий "Обеспечение деятельности в системе управления сферой культуры, повышения качества услуг и сохранение кадрового потенциала работников учреждений культуры"</t>
  </si>
  <si>
    <t xml:space="preserve">Благоустройство территории у Дома культуры в п. Межозерный </t>
  </si>
  <si>
    <t>Обустройство пешеходных дорожек на территории общего пользования местного значения в п. Скреблово: от д. № 36 до д. № 35 и от д. № 11 до автобусной остановки</t>
  </si>
  <si>
    <t>Капитальный ремонт воинских захоронений и памятников, увековечивающих память погибших при защите Отечества (включая благоустройство прилегающей к ним территории) в д. Великое Село; укрепление материально-технической базы (ремонт помещения и приобретение оборудования для спортивного зала в ДК п. Межозерный) СКЦ "Лидер"</t>
  </si>
  <si>
    <t>Отраслевой проект «Современный облик сельских территорий»</t>
  </si>
  <si>
    <t>Расходы на мероприятия по капитальному ремонту объектов</t>
  </si>
  <si>
    <t>Отраслевой проект «Благоустройство сельских территорий»</t>
  </si>
  <si>
    <t>Отраслевой проект "Развитие и приведение в нормативное состояние автомобильных дорог общего пользования"</t>
  </si>
  <si>
    <t>за  2024 года (с нарастающим итогом)</t>
  </si>
  <si>
    <t>мероприятие выполнено</t>
  </si>
  <si>
    <t>мероприятие выполнено (выполнены работы по зимнему содержанию дорог, грейдированию дорог)</t>
  </si>
  <si>
    <t>мероприятие выполнено (оформлены технические паспорта дорог)</t>
  </si>
  <si>
    <t>мероприятие выполнено (приобретены информационные таблички)</t>
  </si>
  <si>
    <t>мероприятие выполнено (выполнены работы по противопожарному опахиванию населенных пунктов поселения, а также приобретены знаки ПБ)</t>
  </si>
  <si>
    <t>не достигнуто плановое значение показателя в связи с получением материалов от администрации Лужского муниципального района</t>
  </si>
  <si>
    <t>мероприятие выполнено выполнены работы по облицовке фасадов с заменой наружных дверей ДК п. Межозерный</t>
  </si>
  <si>
    <t>выполнены работы по ремонту участков дорог общего пользования местного значения по ул. Березовая Аллея д. Калгановка (160 м), по ул. Озерная д. Репьи (160 м), по ул. Сиреневая д. Старая Середка (50 м), по ул. Садовая д. Калгановка (50 м), по ул. Пионерская п. Скреблово (220 м и 60 м), по ул. Луговая д. Голубково (130 м), по ул. Нижняя д. Петровская Горка (160 м) по ул. Новая в д. Раковичи (20 м), ул. Малобродская в д. Брод (30 м),  по ул. Центральная д. Заречье (100 м), по пер. Прудный д. Заорешье (100 м), пер. Церковный д. Голубково (50 м), ул. Луговая д. Голубково (50 м). Выполнены работы по исправлению профиля дорог общего пользования местного значения п. Скреблово ул. Южная, д. Задубье ул. Центральная, д. Домкино ул. Центральная, д. Старая Середка ул. Полевая, по ул. Новая в д. Раковичи</t>
  </si>
  <si>
    <t>мероприятие выполнено (выполнены работы по обработке территории поселения от борщевика Сосновского)</t>
  </si>
  <si>
    <t>мероприятие выполнено не полностью в связи с погодными условиями (произведена оплата электроэнергии, выполнены работы по обслуживанию уличного освещения и замене светильников)</t>
  </si>
  <si>
    <t>мероприятие выполнено не полностью в связи с отсутствием финансирования (вывезены твердые коммунальные отходы с кладбищ и администрации Скребловского СП)</t>
  </si>
  <si>
    <t>мероприятие не выполнено  связи  с погодными условиями. Мероприятие было выполнено в январе 2025 года. В 2024 году заключен договор</t>
  </si>
  <si>
    <t>Факт за 4 квартал</t>
  </si>
  <si>
    <t>о реализации мероприятий муниципальной программы "Комплексное развитие территории Скребловского сельского поселения Лужского муниципального района Ленинградской области"</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</si>
</sst>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3" formatCode="_-* #,##0.00\ _₽_-;\-* #,##0.00\ _₽_-;_-* &quot;-&quot;??\ _₽_-;_-@_-"/>
    <numFmt numFmtId="164" formatCode="0.00000"/>
    <numFmt numFmtId="165" formatCode="_(* #,##0_);_(* \(#,##0\);_(* &quot;-&quot;??_);_(@_)"/>
  </numFmts>
  <fonts count="11" x14ac:knownFonts="1">
    <font>
      <sz val="11"/>
      <color theme="1"/>
      <name val="Calibri"/>
      <family val="2"/>
      <charset val="204"/>
      <scheme val="minor"/>
    </font>
    <font>
      <b/>
      <sz val="12"/>
      <color rgb="FF000000"/>
      <name val="Times New Roman"/>
      <family val="1"/>
      <charset val="204"/>
    </font>
    <font>
      <sz val="14"/>
      <color theme="1"/>
      <name val="Times New Roman"/>
      <family val="1"/>
      <charset val="204"/>
    </font>
    <font>
      <sz val="12"/>
      <color rgb="FF000000"/>
      <name val="Times New Roman"/>
      <family val="1"/>
      <charset val="204"/>
    </font>
    <font>
      <sz val="11"/>
      <name val="Times New Roman"/>
      <family val="1"/>
      <charset val="204"/>
    </font>
    <font>
      <b/>
      <sz val="11"/>
      <name val="Times New Roman"/>
      <family val="1"/>
      <charset val="204"/>
    </font>
    <font>
      <b/>
      <i/>
      <sz val="12"/>
      <color rgb="FF000000"/>
      <name val="Times New Roman"/>
      <family val="1"/>
      <charset val="204"/>
    </font>
    <font>
      <b/>
      <i/>
      <sz val="14"/>
      <color rgb="FF000000"/>
      <name val="Times New Roman"/>
      <family val="1"/>
      <charset val="204"/>
    </font>
    <font>
      <sz val="11"/>
      <color rgb="FF000000"/>
      <name val="Times New Roman"/>
      <family val="1"/>
      <charset val="204"/>
    </font>
    <font>
      <sz val="11"/>
      <color theme="1"/>
      <name val="Calibri"/>
      <family val="2"/>
      <charset val="204"/>
      <scheme val="minor"/>
    </font>
    <font>
      <sz val="12"/>
      <name val="Times New Roman"/>
      <family val="1"/>
      <charset val="204"/>
    </font>
  </fonts>
  <fills count="2">
    <fill>
      <patternFill patternType="none"/>
    </fill>
    <fill>
      <patternFill patternType="gray125"/>
    </fill>
  </fills>
  <borders count="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s>
  <cellStyleXfs count="2">
    <xf numFmtId="0" fontId="0" fillId="0" borderId="0"/>
    <xf numFmtId="43" fontId="9" fillId="0" borderId="0" applyFont="0" applyFill="0" applyBorder="0" applyAlignment="0" applyProtection="0"/>
  </cellStyleXfs>
  <cellXfs count="69">
    <xf numFmtId="0" fontId="0" fillId="0" borderId="0" xfId="0"/>
    <xf numFmtId="0" fontId="3" fillId="0" borderId="0" xfId="0" applyFont="1" applyAlignment="1">
      <alignment horizontal="justify"/>
    </xf>
    <xf numFmtId="0" fontId="3" fillId="0" borderId="0" xfId="0" applyFont="1" applyAlignment="1">
      <alignment horizontal="right" vertical="top" wrapText="1"/>
    </xf>
    <xf numFmtId="0" fontId="0" fillId="0" borderId="0" xfId="0" applyAlignment="1">
      <alignment wrapText="1"/>
    </xf>
    <xf numFmtId="0" fontId="2" fillId="0" borderId="0" xfId="0" applyFont="1" applyAlignment="1">
      <alignment horizontal="justify" wrapText="1"/>
    </xf>
    <xf numFmtId="0" fontId="3" fillId="0" borderId="0" xfId="0" applyFont="1" applyAlignment="1">
      <alignment horizontal="right" vertical="top" wrapText="1"/>
    </xf>
    <xf numFmtId="0" fontId="2" fillId="0" borderId="0" xfId="0" applyFont="1" applyAlignment="1">
      <alignment horizontal="justify" wrapText="1"/>
    </xf>
    <xf numFmtId="0" fontId="2" fillId="0" borderId="0" xfId="0" applyFont="1" applyBorder="1" applyAlignment="1">
      <alignment horizontal="justify" wrapText="1"/>
    </xf>
    <xf numFmtId="0" fontId="3" fillId="0" borderId="0" xfId="0" applyFont="1" applyBorder="1" applyAlignment="1">
      <alignment horizontal="right" vertical="top" wrapText="1"/>
    </xf>
    <xf numFmtId="0" fontId="3" fillId="0" borderId="1" xfId="0" applyFont="1" applyBorder="1" applyAlignment="1">
      <alignment horizontal="center" vertical="top" wrapText="1"/>
    </xf>
    <xf numFmtId="0" fontId="3" fillId="0" borderId="1" xfId="0" applyFont="1" applyBorder="1" applyAlignment="1">
      <alignment horizontal="justify" vertical="top" wrapText="1"/>
    </xf>
    <xf numFmtId="0" fontId="3" fillId="0" borderId="1" xfId="0" applyFont="1" applyBorder="1" applyAlignment="1">
      <alignment horizontal="justify" vertical="top" wrapText="1"/>
    </xf>
    <xf numFmtId="0" fontId="3" fillId="0" borderId="1" xfId="0" applyFont="1" applyBorder="1" applyAlignment="1">
      <alignment horizontal="left" vertical="top" wrapText="1"/>
    </xf>
    <xf numFmtId="0" fontId="3" fillId="0" borderId="1" xfId="0" applyFont="1" applyBorder="1" applyAlignment="1">
      <alignment horizontal="left" vertical="center" wrapText="1"/>
    </xf>
    <xf numFmtId="0" fontId="3" fillId="0" borderId="2" xfId="0" applyFont="1" applyBorder="1" applyAlignment="1">
      <alignment horizontal="left" vertical="top" wrapText="1"/>
    </xf>
    <xf numFmtId="49" fontId="4" fillId="0" borderId="1" xfId="0" applyNumberFormat="1" applyFont="1" applyBorder="1" applyAlignment="1" applyProtection="1">
      <alignment horizontal="left" vertical="center" wrapText="1"/>
    </xf>
    <xf numFmtId="0" fontId="2" fillId="0" borderId="0" xfId="0" applyFont="1" applyBorder="1" applyAlignment="1">
      <alignment horizontal="justify" wrapText="1"/>
    </xf>
    <xf numFmtId="0" fontId="2" fillId="0" borderId="0" xfId="0" applyFont="1" applyAlignment="1">
      <alignment horizontal="justify" wrapText="1"/>
    </xf>
    <xf numFmtId="0" fontId="3" fillId="0" borderId="1" xfId="0" applyFont="1" applyBorder="1" applyAlignment="1">
      <alignment horizontal="justify" vertical="top" wrapText="1"/>
    </xf>
    <xf numFmtId="0" fontId="3" fillId="0" borderId="1" xfId="0" applyFont="1" applyBorder="1" applyAlignment="1">
      <alignment horizontal="left" vertical="top" wrapText="1"/>
    </xf>
    <xf numFmtId="49" fontId="4" fillId="0" borderId="1" xfId="0" applyNumberFormat="1" applyFont="1" applyFill="1" applyBorder="1" applyAlignment="1" applyProtection="1">
      <alignment horizontal="left" vertical="center" wrapText="1"/>
    </xf>
    <xf numFmtId="0" fontId="3" fillId="0" borderId="1" xfId="0" applyFont="1" applyFill="1" applyBorder="1" applyAlignment="1">
      <alignment horizontal="left" vertical="top" wrapText="1"/>
    </xf>
    <xf numFmtId="0" fontId="3" fillId="0" borderId="1" xfId="0" applyFont="1" applyFill="1" applyBorder="1" applyAlignment="1">
      <alignment horizontal="left" vertical="center" wrapText="1"/>
    </xf>
    <xf numFmtId="0" fontId="2" fillId="0" borderId="0" xfId="0" applyFont="1" applyFill="1" applyBorder="1" applyAlignment="1">
      <alignment horizontal="justify" wrapText="1"/>
    </xf>
    <xf numFmtId="0" fontId="2" fillId="0" borderId="0" xfId="0" applyFont="1" applyFill="1" applyAlignment="1">
      <alignment horizontal="justify" wrapText="1"/>
    </xf>
    <xf numFmtId="0" fontId="0" fillId="0" borderId="0" xfId="0" applyFill="1"/>
    <xf numFmtId="0" fontId="2" fillId="0" borderId="0" xfId="0" applyFont="1" applyBorder="1" applyAlignment="1">
      <alignment horizontal="justify" wrapText="1"/>
    </xf>
    <xf numFmtId="0" fontId="2" fillId="0" borderId="0" xfId="0" applyFont="1" applyAlignment="1">
      <alignment horizontal="justify" wrapText="1"/>
    </xf>
    <xf numFmtId="0" fontId="8" fillId="0" borderId="1" xfId="0" applyFont="1" applyBorder="1" applyAlignment="1">
      <alignment horizontal="justify" vertical="top" wrapText="1"/>
    </xf>
    <xf numFmtId="0" fontId="4" fillId="0" borderId="1" xfId="0" applyNumberFormat="1" applyFont="1" applyFill="1" applyBorder="1" applyAlignment="1" applyProtection="1">
      <alignment horizontal="left" vertical="center" wrapText="1"/>
    </xf>
    <xf numFmtId="0" fontId="2" fillId="0" borderId="0" xfId="0" applyFont="1" applyBorder="1" applyAlignment="1">
      <alignment horizontal="justify" wrapText="1"/>
    </xf>
    <xf numFmtId="0" fontId="2" fillId="0" borderId="0" xfId="0" applyFont="1" applyAlignment="1">
      <alignment horizontal="justify" wrapText="1"/>
    </xf>
    <xf numFmtId="0" fontId="3" fillId="0" borderId="1" xfId="0" applyFont="1" applyBorder="1" applyAlignment="1">
      <alignment horizontal="left" vertical="top" wrapText="1"/>
    </xf>
    <xf numFmtId="0" fontId="2" fillId="0" borderId="0" xfId="0" applyFont="1" applyBorder="1" applyAlignment="1">
      <alignment horizontal="justify" wrapText="1"/>
    </xf>
    <xf numFmtId="0" fontId="2" fillId="0" borderId="0" xfId="0" applyFont="1" applyAlignment="1">
      <alignment horizontal="justify" wrapText="1"/>
    </xf>
    <xf numFmtId="0" fontId="2" fillId="0" borderId="0" xfId="0" applyFont="1" applyBorder="1" applyAlignment="1">
      <alignment horizontal="justify" wrapText="1"/>
    </xf>
    <xf numFmtId="0" fontId="2" fillId="0" borderId="0" xfId="0" applyFont="1" applyAlignment="1">
      <alignment horizontal="justify" wrapText="1"/>
    </xf>
    <xf numFmtId="2" fontId="3" fillId="0" borderId="1" xfId="0" applyNumberFormat="1" applyFont="1" applyBorder="1" applyAlignment="1">
      <alignment horizontal="justify" vertical="top" wrapText="1"/>
    </xf>
    <xf numFmtId="2" fontId="6" fillId="0" borderId="1" xfId="0" applyNumberFormat="1" applyFont="1" applyBorder="1" applyAlignment="1">
      <alignment horizontal="justify" vertical="top" wrapText="1"/>
    </xf>
    <xf numFmtId="164" fontId="3" fillId="0" borderId="2" xfId="0" applyNumberFormat="1" applyFont="1" applyBorder="1" applyAlignment="1">
      <alignment horizontal="center" vertical="center" wrapText="1"/>
    </xf>
    <xf numFmtId="164" fontId="3" fillId="0" borderId="1" xfId="0" applyNumberFormat="1" applyFont="1" applyBorder="1" applyAlignment="1">
      <alignment horizontal="justify" vertical="top" wrapText="1"/>
    </xf>
    <xf numFmtId="164" fontId="3" fillId="0" borderId="1" xfId="0" applyNumberFormat="1" applyFont="1" applyBorder="1" applyAlignment="1">
      <alignment horizontal="center" vertical="center" wrapText="1"/>
    </xf>
    <xf numFmtId="164" fontId="3" fillId="0" borderId="2" xfId="0" applyNumberFormat="1" applyFont="1" applyFill="1" applyBorder="1" applyAlignment="1">
      <alignment horizontal="center" vertical="center" wrapText="1"/>
    </xf>
    <xf numFmtId="164" fontId="6" fillId="0" borderId="1" xfId="0" applyNumberFormat="1" applyFont="1" applyBorder="1" applyAlignment="1">
      <alignment horizontal="center" vertical="center" wrapText="1"/>
    </xf>
    <xf numFmtId="0" fontId="8" fillId="0" borderId="1" xfId="0" applyFont="1" applyBorder="1" applyAlignment="1">
      <alignment horizontal="left" vertical="top" wrapText="1"/>
    </xf>
    <xf numFmtId="165" fontId="10" fillId="0" borderId="1" xfId="1" applyNumberFormat="1" applyFont="1" applyFill="1" applyBorder="1" applyAlignment="1">
      <alignment horizontal="center" vertical="center" wrapText="1"/>
    </xf>
    <xf numFmtId="0" fontId="2" fillId="0" borderId="8" xfId="0" applyFont="1" applyBorder="1" applyAlignment="1">
      <alignment horizontal="justify" wrapText="1"/>
    </xf>
    <xf numFmtId="0" fontId="2" fillId="0" borderId="0" xfId="0" applyFont="1" applyBorder="1" applyAlignment="1">
      <alignment horizontal="justify" wrapText="1"/>
    </xf>
    <xf numFmtId="49" fontId="5" fillId="0" borderId="5" xfId="0" applyNumberFormat="1" applyFont="1" applyBorder="1" applyAlignment="1" applyProtection="1">
      <alignment horizontal="right" vertical="center" wrapText="1"/>
    </xf>
    <xf numFmtId="49" fontId="5" fillId="0" borderId="7" xfId="0" applyNumberFormat="1" applyFont="1" applyBorder="1" applyAlignment="1" applyProtection="1">
      <alignment horizontal="right" vertical="center" wrapText="1"/>
    </xf>
    <xf numFmtId="0" fontId="3" fillId="0" borderId="0" xfId="0" applyFont="1" applyBorder="1" applyAlignment="1">
      <alignment horizontal="right" vertical="top" wrapText="1"/>
    </xf>
    <xf numFmtId="0" fontId="3" fillId="0" borderId="2" xfId="0" applyFont="1" applyBorder="1" applyAlignment="1">
      <alignment horizontal="center" vertical="center" wrapText="1"/>
    </xf>
    <xf numFmtId="0" fontId="3" fillId="0" borderId="4" xfId="0" applyFont="1" applyBorder="1" applyAlignment="1">
      <alignment horizontal="center" vertical="center" wrapText="1"/>
    </xf>
    <xf numFmtId="0" fontId="3" fillId="0" borderId="3" xfId="0" applyFont="1" applyBorder="1" applyAlignment="1">
      <alignment horizontal="center" vertical="center" wrapText="1"/>
    </xf>
    <xf numFmtId="0" fontId="3" fillId="0" borderId="1" xfId="0" applyFont="1" applyBorder="1" applyAlignment="1">
      <alignment horizontal="center" wrapText="1"/>
    </xf>
    <xf numFmtId="0" fontId="3" fillId="0" borderId="2" xfId="0" applyFont="1" applyBorder="1" applyAlignment="1">
      <alignment horizontal="center" wrapText="1"/>
    </xf>
    <xf numFmtId="0" fontId="3" fillId="0" borderId="3" xfId="0" applyFont="1" applyBorder="1" applyAlignment="1">
      <alignment horizontal="center" wrapText="1"/>
    </xf>
    <xf numFmtId="0" fontId="3" fillId="0" borderId="0" xfId="0" applyFont="1" applyAlignment="1">
      <alignment horizontal="left" wrapText="1"/>
    </xf>
    <xf numFmtId="0" fontId="1" fillId="0" borderId="1" xfId="0" applyFont="1" applyBorder="1" applyAlignment="1">
      <alignment horizontal="left" vertical="top" wrapText="1"/>
    </xf>
    <xf numFmtId="0" fontId="1" fillId="0" borderId="5" xfId="0" applyFont="1" applyBorder="1" applyAlignment="1">
      <alignment horizontal="left" vertical="top" wrapText="1"/>
    </xf>
    <xf numFmtId="0" fontId="1" fillId="0" borderId="6" xfId="0" applyFont="1" applyBorder="1" applyAlignment="1">
      <alignment horizontal="left" vertical="top" wrapText="1"/>
    </xf>
    <xf numFmtId="0" fontId="1" fillId="0" borderId="7" xfId="0" applyFont="1" applyBorder="1" applyAlignment="1">
      <alignment horizontal="left" vertical="top" wrapText="1"/>
    </xf>
    <xf numFmtId="0" fontId="1" fillId="0" borderId="0" xfId="0" applyFont="1" applyAlignment="1">
      <alignment horizontal="center"/>
    </xf>
    <xf numFmtId="0" fontId="1" fillId="0" borderId="0" xfId="0" applyFont="1" applyAlignment="1">
      <alignment horizontal="center" vertical="center" wrapText="1"/>
    </xf>
    <xf numFmtId="0" fontId="3" fillId="0" borderId="0" xfId="0" applyFont="1" applyAlignment="1">
      <alignment horizontal="center"/>
    </xf>
    <xf numFmtId="0" fontId="3" fillId="0" borderId="0" xfId="0" applyFont="1" applyAlignment="1">
      <alignment horizontal="left"/>
    </xf>
    <xf numFmtId="0" fontId="2" fillId="0" borderId="0" xfId="0" applyFont="1" applyAlignment="1">
      <alignment horizontal="justify" wrapText="1"/>
    </xf>
    <xf numFmtId="0" fontId="7" fillId="0" borderId="5" xfId="0" applyFont="1" applyBorder="1" applyAlignment="1">
      <alignment horizontal="center" vertical="center" wrapText="1"/>
    </xf>
    <xf numFmtId="0" fontId="7" fillId="0" borderId="7" xfId="0" applyFont="1" applyBorder="1" applyAlignment="1">
      <alignment horizontal="center" vertical="center" wrapText="1"/>
    </xf>
  </cellXfs>
  <cellStyles count="2">
    <cellStyle name="Обычный" xfId="0" builtinId="0"/>
    <cellStyle name="Финансовый" xfId="1"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U77"/>
  <sheetViews>
    <sheetView tabSelected="1" zoomScale="80" zoomScaleNormal="80" workbookViewId="0">
      <selection activeCell="A4" sqref="A4:S4"/>
    </sheetView>
  </sheetViews>
  <sheetFormatPr defaultRowHeight="15" x14ac:dyDescent="0.25"/>
  <cols>
    <col min="1" max="1" width="34.28515625" customWidth="1"/>
    <col min="2" max="2" width="16.5703125" customWidth="1"/>
    <col min="3" max="3" width="19.140625" customWidth="1"/>
    <col min="4" max="4" width="11.28515625" bestFit="1" customWidth="1"/>
    <col min="5" max="5" width="17.140625" customWidth="1"/>
    <col min="6" max="6" width="14.5703125" customWidth="1"/>
    <col min="7" max="7" width="11.28515625" bestFit="1" customWidth="1"/>
    <col min="8" max="8" width="15.28515625" customWidth="1"/>
    <col min="9" max="9" width="11.28515625" bestFit="1" customWidth="1"/>
    <col min="10" max="10" width="15.140625" bestFit="1" customWidth="1"/>
    <col min="11" max="11" width="14.5703125" customWidth="1"/>
    <col min="12" max="12" width="11.28515625" bestFit="1" customWidth="1"/>
    <col min="13" max="13" width="15" customWidth="1"/>
    <col min="14" max="14" width="11.28515625" bestFit="1" customWidth="1"/>
    <col min="15" max="15" width="15.140625" bestFit="1" customWidth="1"/>
    <col min="16" max="16" width="14.42578125" customWidth="1"/>
    <col min="17" max="17" width="11.28515625" bestFit="1" customWidth="1"/>
    <col min="18" max="18" width="34.5703125" customWidth="1"/>
    <col min="19" max="19" width="19.85546875" customWidth="1"/>
  </cols>
  <sheetData>
    <row r="3" spans="1:21" ht="15.75" x14ac:dyDescent="0.25">
      <c r="A3" s="62" t="s">
        <v>0</v>
      </c>
      <c r="B3" s="62"/>
      <c r="C3" s="62"/>
      <c r="D3" s="62"/>
      <c r="E3" s="62"/>
      <c r="F3" s="62"/>
      <c r="G3" s="62"/>
      <c r="H3" s="62"/>
      <c r="I3" s="62"/>
      <c r="J3" s="62"/>
      <c r="K3" s="62"/>
      <c r="L3" s="62"/>
      <c r="M3" s="62"/>
      <c r="N3" s="62"/>
      <c r="O3" s="62"/>
      <c r="P3" s="62"/>
      <c r="Q3" s="62"/>
      <c r="R3" s="62"/>
      <c r="S3" s="62"/>
    </row>
    <row r="4" spans="1:21" ht="15.75" x14ac:dyDescent="0.25">
      <c r="A4" s="62" t="s">
        <v>84</v>
      </c>
      <c r="B4" s="62"/>
      <c r="C4" s="62"/>
      <c r="D4" s="62"/>
      <c r="E4" s="62"/>
      <c r="F4" s="62"/>
      <c r="G4" s="62"/>
      <c r="H4" s="62"/>
      <c r="I4" s="62"/>
      <c r="J4" s="62"/>
      <c r="K4" s="62"/>
      <c r="L4" s="62"/>
      <c r="M4" s="62"/>
      <c r="N4" s="62"/>
      <c r="O4" s="62"/>
      <c r="P4" s="62"/>
      <c r="Q4" s="62"/>
      <c r="R4" s="62"/>
      <c r="S4" s="62"/>
    </row>
    <row r="5" spans="1:21" ht="24" customHeight="1" x14ac:dyDescent="0.25">
      <c r="A5" s="63" t="s">
        <v>70</v>
      </c>
      <c r="B5" s="63"/>
      <c r="C5" s="63"/>
      <c r="D5" s="63"/>
      <c r="E5" s="63"/>
      <c r="F5" s="63"/>
      <c r="G5" s="63"/>
      <c r="H5" s="63"/>
      <c r="I5" s="63"/>
      <c r="J5" s="63"/>
      <c r="K5" s="63"/>
      <c r="L5" s="63"/>
      <c r="M5" s="63"/>
      <c r="N5" s="63"/>
      <c r="O5" s="63"/>
      <c r="P5" s="63"/>
      <c r="Q5" s="63"/>
      <c r="R5" s="63"/>
      <c r="S5" s="63"/>
    </row>
    <row r="6" spans="1:21" ht="15.75" x14ac:dyDescent="0.25">
      <c r="A6" s="1"/>
    </row>
    <row r="7" spans="1:21" ht="15.75" x14ac:dyDescent="0.25">
      <c r="A7" s="50" t="s">
        <v>1</v>
      </c>
      <c r="B7" s="50"/>
      <c r="C7" s="50"/>
      <c r="D7" s="50"/>
      <c r="E7" s="50"/>
      <c r="F7" s="50"/>
      <c r="G7" s="50"/>
      <c r="H7" s="50"/>
      <c r="I7" s="50"/>
      <c r="J7" s="50"/>
      <c r="K7" s="50"/>
      <c r="L7" s="50"/>
      <c r="M7" s="50"/>
      <c r="N7" s="8"/>
      <c r="O7" s="8"/>
      <c r="P7" s="8"/>
      <c r="Q7" s="50"/>
      <c r="R7" s="50"/>
      <c r="S7" s="8"/>
      <c r="T7" s="5"/>
      <c r="U7" s="2"/>
    </row>
    <row r="8" spans="1:21" ht="21" customHeight="1" x14ac:dyDescent="0.25">
      <c r="A8" s="54" t="s">
        <v>2</v>
      </c>
      <c r="B8" s="54" t="s">
        <v>3</v>
      </c>
      <c r="C8" s="54" t="s">
        <v>4</v>
      </c>
      <c r="D8" s="54"/>
      <c r="E8" s="54"/>
      <c r="F8" s="54"/>
      <c r="G8" s="54"/>
      <c r="H8" s="54" t="s">
        <v>4</v>
      </c>
      <c r="I8" s="54"/>
      <c r="J8" s="54"/>
      <c r="K8" s="54"/>
      <c r="L8" s="54"/>
      <c r="M8" s="54" t="s">
        <v>5</v>
      </c>
      <c r="N8" s="54"/>
      <c r="O8" s="54"/>
      <c r="P8" s="54"/>
      <c r="Q8" s="54"/>
      <c r="R8" s="54" t="s">
        <v>6</v>
      </c>
      <c r="S8" s="54" t="s">
        <v>7</v>
      </c>
      <c r="T8" s="47"/>
      <c r="U8" s="66"/>
    </row>
    <row r="9" spans="1:21" ht="15.75" x14ac:dyDescent="0.25">
      <c r="A9" s="54"/>
      <c r="B9" s="54"/>
      <c r="C9" s="54" t="s">
        <v>61</v>
      </c>
      <c r="D9" s="54"/>
      <c r="E9" s="54"/>
      <c r="F9" s="54"/>
      <c r="G9" s="54"/>
      <c r="H9" s="54" t="s">
        <v>83</v>
      </c>
      <c r="I9" s="54"/>
      <c r="J9" s="54"/>
      <c r="K9" s="54"/>
      <c r="L9" s="54"/>
      <c r="M9" s="54"/>
      <c r="N9" s="54"/>
      <c r="O9" s="54"/>
      <c r="P9" s="54"/>
      <c r="Q9" s="54"/>
      <c r="R9" s="54"/>
      <c r="S9" s="54"/>
      <c r="T9" s="47"/>
      <c r="U9" s="66"/>
    </row>
    <row r="10" spans="1:21" ht="18.75" x14ac:dyDescent="0.3">
      <c r="A10" s="54"/>
      <c r="B10" s="54"/>
      <c r="C10" s="51" t="s">
        <v>8</v>
      </c>
      <c r="D10" s="54" t="s">
        <v>9</v>
      </c>
      <c r="E10" s="54"/>
      <c r="F10" s="54"/>
      <c r="G10" s="54"/>
      <c r="H10" s="51" t="s">
        <v>8</v>
      </c>
      <c r="I10" s="54" t="s">
        <v>9</v>
      </c>
      <c r="J10" s="54"/>
      <c r="K10" s="54"/>
      <c r="L10" s="54"/>
      <c r="M10" s="51" t="s">
        <v>8</v>
      </c>
      <c r="N10" s="54" t="s">
        <v>9</v>
      </c>
      <c r="O10" s="54"/>
      <c r="P10" s="54"/>
      <c r="Q10" s="54"/>
      <c r="R10" s="54"/>
      <c r="S10" s="54"/>
      <c r="T10" s="47"/>
      <c r="U10" s="66"/>
    </row>
    <row r="11" spans="1:21" ht="15.75" customHeight="1" x14ac:dyDescent="0.25">
      <c r="A11" s="54"/>
      <c r="B11" s="54"/>
      <c r="C11" s="52"/>
      <c r="D11" s="54" t="s">
        <v>10</v>
      </c>
      <c r="E11" s="54" t="s">
        <v>11</v>
      </c>
      <c r="F11" s="54" t="s">
        <v>12</v>
      </c>
      <c r="G11" s="54" t="s">
        <v>13</v>
      </c>
      <c r="H11" s="52"/>
      <c r="I11" s="54" t="s">
        <v>10</v>
      </c>
      <c r="J11" s="54" t="s">
        <v>11</v>
      </c>
      <c r="K11" s="55" t="s">
        <v>12</v>
      </c>
      <c r="L11" s="54" t="s">
        <v>13</v>
      </c>
      <c r="M11" s="52"/>
      <c r="N11" s="54" t="s">
        <v>10</v>
      </c>
      <c r="O11" s="54" t="s">
        <v>11</v>
      </c>
      <c r="P11" s="55" t="s">
        <v>12</v>
      </c>
      <c r="Q11" s="54" t="s">
        <v>13</v>
      </c>
      <c r="R11" s="54"/>
      <c r="S11" s="54"/>
      <c r="T11" s="47"/>
      <c r="U11" s="66"/>
    </row>
    <row r="12" spans="1:21" ht="31.5" customHeight="1" x14ac:dyDescent="0.25">
      <c r="A12" s="54"/>
      <c r="B12" s="54"/>
      <c r="C12" s="53"/>
      <c r="D12" s="54"/>
      <c r="E12" s="54"/>
      <c r="F12" s="54"/>
      <c r="G12" s="54"/>
      <c r="H12" s="53"/>
      <c r="I12" s="54"/>
      <c r="J12" s="54"/>
      <c r="K12" s="56"/>
      <c r="L12" s="54"/>
      <c r="M12" s="53"/>
      <c r="N12" s="54"/>
      <c r="O12" s="54"/>
      <c r="P12" s="56"/>
      <c r="Q12" s="54"/>
      <c r="R12" s="54"/>
      <c r="S12" s="54"/>
      <c r="T12" s="47"/>
      <c r="U12" s="66"/>
    </row>
    <row r="13" spans="1:21" ht="18.75" x14ac:dyDescent="0.3">
      <c r="A13" s="9">
        <v>1</v>
      </c>
      <c r="B13" s="9">
        <v>2</v>
      </c>
      <c r="C13" s="9">
        <v>3</v>
      </c>
      <c r="D13" s="9">
        <v>4</v>
      </c>
      <c r="E13" s="9">
        <v>5</v>
      </c>
      <c r="F13" s="9">
        <v>6</v>
      </c>
      <c r="G13" s="9">
        <v>7</v>
      </c>
      <c r="H13" s="9">
        <v>8</v>
      </c>
      <c r="I13" s="9">
        <v>9</v>
      </c>
      <c r="J13" s="9">
        <v>10</v>
      </c>
      <c r="K13" s="9">
        <v>11</v>
      </c>
      <c r="L13" s="9">
        <v>12</v>
      </c>
      <c r="M13" s="9">
        <v>13</v>
      </c>
      <c r="N13" s="9">
        <v>14</v>
      </c>
      <c r="O13" s="9">
        <v>15</v>
      </c>
      <c r="P13" s="9">
        <v>16</v>
      </c>
      <c r="Q13" s="9">
        <v>17</v>
      </c>
      <c r="R13" s="9">
        <v>18</v>
      </c>
      <c r="S13" s="9">
        <v>19</v>
      </c>
      <c r="T13" s="47"/>
      <c r="U13" s="66"/>
    </row>
    <row r="14" spans="1:21" ht="18.75" customHeight="1" x14ac:dyDescent="0.3">
      <c r="A14" s="59" t="s">
        <v>52</v>
      </c>
      <c r="B14" s="60"/>
      <c r="C14" s="60"/>
      <c r="D14" s="60"/>
      <c r="E14" s="60"/>
      <c r="F14" s="60"/>
      <c r="G14" s="60"/>
      <c r="H14" s="60"/>
      <c r="I14" s="60"/>
      <c r="J14" s="60"/>
      <c r="K14" s="60"/>
      <c r="L14" s="60"/>
      <c r="M14" s="60"/>
      <c r="N14" s="60"/>
      <c r="O14" s="60"/>
      <c r="P14" s="60"/>
      <c r="Q14" s="60"/>
      <c r="R14" s="60"/>
      <c r="S14" s="61"/>
      <c r="T14" s="7"/>
      <c r="U14" s="4"/>
    </row>
    <row r="15" spans="1:21" ht="45" x14ac:dyDescent="0.3">
      <c r="A15" s="28" t="s">
        <v>47</v>
      </c>
      <c r="B15" s="18" t="s">
        <v>48</v>
      </c>
      <c r="C15" s="39">
        <v>4863.4745700000003</v>
      </c>
      <c r="D15" s="40"/>
      <c r="E15" s="40"/>
      <c r="F15" s="39">
        <f>C15</f>
        <v>4863.4745700000003</v>
      </c>
      <c r="G15" s="40"/>
      <c r="H15" s="39">
        <v>4863.4745700000003</v>
      </c>
      <c r="I15" s="40"/>
      <c r="J15" s="40"/>
      <c r="K15" s="39">
        <v>4863.4745700000003</v>
      </c>
      <c r="L15" s="40"/>
      <c r="M15" s="39">
        <v>4710.9352900000004</v>
      </c>
      <c r="N15" s="40"/>
      <c r="O15" s="40"/>
      <c r="P15" s="39">
        <v>4710.9352900000004</v>
      </c>
      <c r="Q15" s="40"/>
      <c r="R15" s="18" t="s">
        <v>71</v>
      </c>
      <c r="S15" s="37">
        <f>M15*100/C15</f>
        <v>96.86357401885212</v>
      </c>
      <c r="T15" s="47"/>
      <c r="U15" s="66"/>
    </row>
    <row r="16" spans="1:21" ht="45" x14ac:dyDescent="0.3">
      <c r="A16" s="28" t="s">
        <v>49</v>
      </c>
      <c r="B16" s="18" t="s">
        <v>48</v>
      </c>
      <c r="C16" s="39">
        <v>512.43525</v>
      </c>
      <c r="D16" s="40"/>
      <c r="E16" s="40"/>
      <c r="F16" s="39">
        <f>C16</f>
        <v>512.43525</v>
      </c>
      <c r="G16" s="40"/>
      <c r="H16" s="39">
        <v>512.43525</v>
      </c>
      <c r="I16" s="40"/>
      <c r="J16" s="40"/>
      <c r="K16" s="39">
        <v>512.43525</v>
      </c>
      <c r="L16" s="40"/>
      <c r="M16" s="39">
        <v>512.02002000000005</v>
      </c>
      <c r="N16" s="40"/>
      <c r="O16" s="40"/>
      <c r="P16" s="39">
        <v>512.02002000000005</v>
      </c>
      <c r="Q16" s="40"/>
      <c r="R16" s="18" t="s">
        <v>71</v>
      </c>
      <c r="S16" s="37">
        <f>M16*100/C16</f>
        <v>99.918969274654714</v>
      </c>
      <c r="T16" s="47"/>
      <c r="U16" s="66"/>
    </row>
    <row r="17" spans="1:21" ht="45" x14ac:dyDescent="0.3">
      <c r="A17" s="28" t="s">
        <v>50</v>
      </c>
      <c r="B17" s="18" t="s">
        <v>48</v>
      </c>
      <c r="C17" s="39">
        <v>78.7</v>
      </c>
      <c r="D17" s="40"/>
      <c r="E17" s="40"/>
      <c r="F17" s="39">
        <f>C17</f>
        <v>78.7</v>
      </c>
      <c r="G17" s="40"/>
      <c r="H17" s="39">
        <v>78.7</v>
      </c>
      <c r="I17" s="40"/>
      <c r="J17" s="40"/>
      <c r="K17" s="39">
        <f>H17</f>
        <v>78.7</v>
      </c>
      <c r="L17" s="40"/>
      <c r="M17" s="39">
        <v>78.647999999999996</v>
      </c>
      <c r="N17" s="40"/>
      <c r="O17" s="40"/>
      <c r="P17" s="39">
        <f>M17</f>
        <v>78.647999999999996</v>
      </c>
      <c r="Q17" s="40"/>
      <c r="R17" s="18" t="s">
        <v>71</v>
      </c>
      <c r="S17" s="37">
        <f>M17*100/C17</f>
        <v>99.933926302414221</v>
      </c>
      <c r="T17" s="47"/>
      <c r="U17" s="66"/>
    </row>
    <row r="18" spans="1:21" ht="20.25" customHeight="1" x14ac:dyDescent="0.3">
      <c r="A18" s="48" t="s">
        <v>30</v>
      </c>
      <c r="B18" s="49"/>
      <c r="C18" s="41">
        <f t="shared" ref="C18:Q18" si="0">SUM(C15:C17)</f>
        <v>5454.6098200000006</v>
      </c>
      <c r="D18" s="41">
        <f t="shared" si="0"/>
        <v>0</v>
      </c>
      <c r="E18" s="41">
        <f t="shared" si="0"/>
        <v>0</v>
      </c>
      <c r="F18" s="41">
        <f t="shared" si="0"/>
        <v>5454.6098200000006</v>
      </c>
      <c r="G18" s="41">
        <f t="shared" si="0"/>
        <v>0</v>
      </c>
      <c r="H18" s="41">
        <f t="shared" si="0"/>
        <v>5454.6098200000006</v>
      </c>
      <c r="I18" s="41">
        <f t="shared" si="0"/>
        <v>0</v>
      </c>
      <c r="J18" s="41">
        <f t="shared" si="0"/>
        <v>0</v>
      </c>
      <c r="K18" s="41">
        <f t="shared" si="0"/>
        <v>5454.6098200000006</v>
      </c>
      <c r="L18" s="41">
        <f t="shared" si="0"/>
        <v>0</v>
      </c>
      <c r="M18" s="41">
        <f t="shared" si="0"/>
        <v>5301.6033100000004</v>
      </c>
      <c r="N18" s="41">
        <f t="shared" si="0"/>
        <v>0</v>
      </c>
      <c r="O18" s="41">
        <f t="shared" si="0"/>
        <v>0</v>
      </c>
      <c r="P18" s="41">
        <f t="shared" si="0"/>
        <v>5301.6033100000004</v>
      </c>
      <c r="Q18" s="41">
        <f t="shared" si="0"/>
        <v>0</v>
      </c>
      <c r="R18" s="32"/>
      <c r="S18" s="32"/>
      <c r="T18" s="30"/>
      <c r="U18" s="31"/>
    </row>
    <row r="19" spans="1:21" ht="18.75" x14ac:dyDescent="0.3">
      <c r="A19" s="58" t="s">
        <v>62</v>
      </c>
      <c r="B19" s="58"/>
      <c r="C19" s="58"/>
      <c r="D19" s="58"/>
      <c r="E19" s="58"/>
      <c r="F19" s="58"/>
      <c r="G19" s="58"/>
      <c r="H19" s="58"/>
      <c r="I19" s="58"/>
      <c r="J19" s="58"/>
      <c r="K19" s="58"/>
      <c r="L19" s="58"/>
      <c r="M19" s="58"/>
      <c r="N19" s="58"/>
      <c r="O19" s="58"/>
      <c r="P19" s="58"/>
      <c r="Q19" s="58"/>
      <c r="R19" s="58"/>
      <c r="S19" s="58"/>
      <c r="T19" s="26"/>
      <c r="U19" s="27"/>
    </row>
    <row r="20" spans="1:21" ht="165" x14ac:dyDescent="0.3">
      <c r="A20" s="28" t="s">
        <v>51</v>
      </c>
      <c r="B20" s="18" t="s">
        <v>48</v>
      </c>
      <c r="C20" s="39">
        <v>3293.4</v>
      </c>
      <c r="D20" s="40"/>
      <c r="E20" s="41">
        <v>1646.7</v>
      </c>
      <c r="F20" s="41">
        <v>1646.7</v>
      </c>
      <c r="G20" s="40"/>
      <c r="H20" s="39">
        <v>3293.4</v>
      </c>
      <c r="I20" s="40"/>
      <c r="J20" s="41">
        <v>1646.7</v>
      </c>
      <c r="K20" s="41">
        <v>1646.7</v>
      </c>
      <c r="L20" s="40"/>
      <c r="M20" s="39">
        <v>3145.2854400000001</v>
      </c>
      <c r="N20" s="40"/>
      <c r="O20" s="42">
        <v>1572.6427200000001</v>
      </c>
      <c r="P20" s="42">
        <v>1572.6427200000001</v>
      </c>
      <c r="Q20" s="18"/>
      <c r="R20" s="18" t="s">
        <v>71</v>
      </c>
      <c r="S20" s="37">
        <f>M20*100/C20</f>
        <v>95.502685370741474</v>
      </c>
      <c r="T20" s="47"/>
      <c r="U20" s="66"/>
    </row>
    <row r="21" spans="1:21" ht="20.25" customHeight="1" x14ac:dyDescent="0.3">
      <c r="A21" s="48" t="s">
        <v>30</v>
      </c>
      <c r="B21" s="49"/>
      <c r="C21" s="41">
        <f>SUM(C20)</f>
        <v>3293.4</v>
      </c>
      <c r="D21" s="41">
        <f t="shared" ref="D21:Q21" si="1">SUM(D20)</f>
        <v>0</v>
      </c>
      <c r="E21" s="41">
        <f t="shared" si="1"/>
        <v>1646.7</v>
      </c>
      <c r="F21" s="41">
        <f t="shared" si="1"/>
        <v>1646.7</v>
      </c>
      <c r="G21" s="41">
        <f t="shared" si="1"/>
        <v>0</v>
      </c>
      <c r="H21" s="41">
        <f t="shared" si="1"/>
        <v>3293.4</v>
      </c>
      <c r="I21" s="41">
        <f t="shared" si="1"/>
        <v>0</v>
      </c>
      <c r="J21" s="41">
        <f t="shared" si="1"/>
        <v>1646.7</v>
      </c>
      <c r="K21" s="41">
        <f t="shared" si="1"/>
        <v>1646.7</v>
      </c>
      <c r="L21" s="41">
        <f t="shared" si="1"/>
        <v>0</v>
      </c>
      <c r="M21" s="41">
        <f t="shared" si="1"/>
        <v>3145.2854400000001</v>
      </c>
      <c r="N21" s="41">
        <f t="shared" si="1"/>
        <v>0</v>
      </c>
      <c r="O21" s="41">
        <f t="shared" si="1"/>
        <v>1572.6427200000001</v>
      </c>
      <c r="P21" s="41">
        <f t="shared" si="1"/>
        <v>1572.6427200000001</v>
      </c>
      <c r="Q21" s="41">
        <f t="shared" si="1"/>
        <v>0</v>
      </c>
      <c r="R21" s="32"/>
      <c r="S21" s="32"/>
      <c r="T21" s="30"/>
      <c r="U21" s="31"/>
    </row>
    <row r="22" spans="1:21" ht="18.75" x14ac:dyDescent="0.3">
      <c r="A22" s="59" t="s">
        <v>58</v>
      </c>
      <c r="B22" s="60"/>
      <c r="C22" s="60"/>
      <c r="D22" s="60"/>
      <c r="E22" s="60"/>
      <c r="F22" s="60"/>
      <c r="G22" s="60"/>
      <c r="H22" s="60"/>
      <c r="I22" s="60"/>
      <c r="J22" s="60"/>
      <c r="K22" s="60"/>
      <c r="L22" s="60"/>
      <c r="M22" s="60"/>
      <c r="N22" s="60"/>
      <c r="O22" s="60"/>
      <c r="P22" s="60"/>
      <c r="Q22" s="60"/>
      <c r="R22" s="60"/>
      <c r="S22" s="61"/>
      <c r="T22" s="7"/>
      <c r="U22" s="4"/>
    </row>
    <row r="23" spans="1:21" ht="90" x14ac:dyDescent="0.3">
      <c r="A23" s="15" t="s">
        <v>29</v>
      </c>
      <c r="B23" s="12"/>
      <c r="C23" s="41">
        <v>2155</v>
      </c>
      <c r="D23" s="41"/>
      <c r="E23" s="41"/>
      <c r="F23" s="41">
        <f>C23</f>
        <v>2155</v>
      </c>
      <c r="G23" s="41"/>
      <c r="H23" s="41">
        <v>2155</v>
      </c>
      <c r="I23" s="41"/>
      <c r="J23" s="41"/>
      <c r="K23" s="41">
        <f>H23</f>
        <v>2155</v>
      </c>
      <c r="L23" s="41"/>
      <c r="M23" s="41">
        <v>1818.3110799999999</v>
      </c>
      <c r="N23" s="41"/>
      <c r="O23" s="41"/>
      <c r="P23" s="41">
        <f>M23</f>
        <v>1818.3110799999999</v>
      </c>
      <c r="Q23" s="41"/>
      <c r="R23" s="44" t="s">
        <v>80</v>
      </c>
      <c r="S23" s="37">
        <f>M23*100/C23</f>
        <v>84.376384222737826</v>
      </c>
      <c r="T23" s="7"/>
      <c r="U23" s="4"/>
    </row>
    <row r="24" spans="1:21" ht="32.25" customHeight="1" x14ac:dyDescent="0.3">
      <c r="A24" s="15" t="s">
        <v>31</v>
      </c>
      <c r="B24" s="12"/>
      <c r="C24" s="41">
        <v>0</v>
      </c>
      <c r="D24" s="41"/>
      <c r="E24" s="41"/>
      <c r="F24" s="41">
        <f>C24</f>
        <v>0</v>
      </c>
      <c r="G24" s="41"/>
      <c r="H24" s="41">
        <v>0</v>
      </c>
      <c r="I24" s="41"/>
      <c r="J24" s="41"/>
      <c r="K24" s="41">
        <f>H24</f>
        <v>0</v>
      </c>
      <c r="L24" s="41"/>
      <c r="M24" s="41">
        <v>0</v>
      </c>
      <c r="N24" s="41"/>
      <c r="O24" s="41"/>
      <c r="P24" s="41">
        <f>M24</f>
        <v>0</v>
      </c>
      <c r="Q24" s="41"/>
      <c r="R24" s="12"/>
      <c r="S24" s="37" t="e">
        <f>M24*100/C24</f>
        <v>#DIV/0!</v>
      </c>
      <c r="T24" s="7"/>
      <c r="U24" s="4"/>
    </row>
    <row r="25" spans="1:21" ht="37.5" customHeight="1" x14ac:dyDescent="0.3">
      <c r="A25" s="15" t="s">
        <v>32</v>
      </c>
      <c r="B25" s="12"/>
      <c r="C25" s="41">
        <v>699.13170000000002</v>
      </c>
      <c r="D25" s="41"/>
      <c r="E25" s="41"/>
      <c r="F25" s="41">
        <f>C25</f>
        <v>699.13170000000002</v>
      </c>
      <c r="G25" s="41"/>
      <c r="H25" s="41">
        <v>699.13170000000002</v>
      </c>
      <c r="I25" s="41"/>
      <c r="J25" s="41"/>
      <c r="K25" s="41">
        <f>H25</f>
        <v>699.13170000000002</v>
      </c>
      <c r="L25" s="41"/>
      <c r="M25" s="41">
        <v>672.37312999999995</v>
      </c>
      <c r="N25" s="41"/>
      <c r="O25" s="41"/>
      <c r="P25" s="41">
        <v>672.37</v>
      </c>
      <c r="Q25" s="41"/>
      <c r="R25" s="32" t="s">
        <v>71</v>
      </c>
      <c r="S25" s="37">
        <f>M25*100/C25</f>
        <v>96.172599525954823</v>
      </c>
      <c r="T25" s="7"/>
      <c r="U25" s="4"/>
    </row>
    <row r="26" spans="1:21" ht="49.5" customHeight="1" x14ac:dyDescent="0.3">
      <c r="A26" s="15" t="s">
        <v>59</v>
      </c>
      <c r="B26" s="32"/>
      <c r="C26" s="41">
        <v>69.539860000000004</v>
      </c>
      <c r="D26" s="41"/>
      <c r="E26" s="41"/>
      <c r="F26" s="41">
        <f>C26</f>
        <v>69.539860000000004</v>
      </c>
      <c r="G26" s="41"/>
      <c r="H26" s="41">
        <v>69.539860000000004</v>
      </c>
      <c r="I26" s="41"/>
      <c r="J26" s="41"/>
      <c r="K26" s="41">
        <f>H26</f>
        <v>69.539860000000004</v>
      </c>
      <c r="L26" s="41"/>
      <c r="M26" s="41">
        <v>69.539860000000004</v>
      </c>
      <c r="N26" s="41"/>
      <c r="O26" s="41"/>
      <c r="P26" s="41">
        <f>M26</f>
        <v>69.539860000000004</v>
      </c>
      <c r="Q26" s="41"/>
      <c r="R26" s="32" t="s">
        <v>71</v>
      </c>
      <c r="S26" s="37">
        <f>M26*100/C26</f>
        <v>100</v>
      </c>
      <c r="T26" s="33"/>
      <c r="U26" s="34"/>
    </row>
    <row r="27" spans="1:21" ht="20.25" customHeight="1" x14ac:dyDescent="0.3">
      <c r="A27" s="48" t="s">
        <v>30</v>
      </c>
      <c r="B27" s="49"/>
      <c r="C27" s="41">
        <f>SUM(C23:C26)</f>
        <v>2923.6715599999998</v>
      </c>
      <c r="D27" s="41">
        <f t="shared" ref="D27:Q27" si="2">SUM(D23:D26)</f>
        <v>0</v>
      </c>
      <c r="E27" s="41">
        <f t="shared" si="2"/>
        <v>0</v>
      </c>
      <c r="F27" s="41">
        <f t="shared" si="2"/>
        <v>2923.6715599999998</v>
      </c>
      <c r="G27" s="41">
        <f t="shared" si="2"/>
        <v>0</v>
      </c>
      <c r="H27" s="41">
        <f t="shared" si="2"/>
        <v>2923.6715599999998</v>
      </c>
      <c r="I27" s="41">
        <f t="shared" si="2"/>
        <v>0</v>
      </c>
      <c r="J27" s="41">
        <f t="shared" si="2"/>
        <v>0</v>
      </c>
      <c r="K27" s="41">
        <f t="shared" si="2"/>
        <v>2923.6715599999998</v>
      </c>
      <c r="L27" s="41">
        <f t="shared" si="2"/>
        <v>0</v>
      </c>
      <c r="M27" s="41">
        <f t="shared" si="2"/>
        <v>2560.2240699999998</v>
      </c>
      <c r="N27" s="41">
        <f t="shared" si="2"/>
        <v>0</v>
      </c>
      <c r="O27" s="41">
        <f t="shared" si="2"/>
        <v>0</v>
      </c>
      <c r="P27" s="41">
        <f t="shared" si="2"/>
        <v>2560.2209399999997</v>
      </c>
      <c r="Q27" s="41">
        <f t="shared" si="2"/>
        <v>0</v>
      </c>
      <c r="R27" s="32"/>
      <c r="S27" s="32"/>
      <c r="T27" s="33"/>
      <c r="U27" s="34"/>
    </row>
    <row r="28" spans="1:21" ht="18.75" x14ac:dyDescent="0.3">
      <c r="A28" s="58" t="s">
        <v>53</v>
      </c>
      <c r="B28" s="58"/>
      <c r="C28" s="58"/>
      <c r="D28" s="58"/>
      <c r="E28" s="58"/>
      <c r="F28" s="58"/>
      <c r="G28" s="58"/>
      <c r="H28" s="58"/>
      <c r="I28" s="58"/>
      <c r="J28" s="58"/>
      <c r="K28" s="58"/>
      <c r="L28" s="58"/>
      <c r="M28" s="58"/>
      <c r="N28" s="58"/>
      <c r="O28" s="58"/>
      <c r="P28" s="58"/>
      <c r="Q28" s="58"/>
      <c r="R28" s="58"/>
      <c r="S28" s="58"/>
      <c r="T28" s="26"/>
      <c r="U28" s="27"/>
    </row>
    <row r="29" spans="1:21" ht="46.5" customHeight="1" x14ac:dyDescent="0.3">
      <c r="A29" s="15" t="s">
        <v>26</v>
      </c>
      <c r="B29" s="12"/>
      <c r="C29" s="39">
        <v>0</v>
      </c>
      <c r="D29" s="39"/>
      <c r="E29" s="39"/>
      <c r="F29" s="39">
        <f>C29</f>
        <v>0</v>
      </c>
      <c r="G29" s="39"/>
      <c r="H29" s="39">
        <v>0</v>
      </c>
      <c r="I29" s="39"/>
      <c r="J29" s="39"/>
      <c r="K29" s="39"/>
      <c r="L29" s="39"/>
      <c r="M29" s="39">
        <v>0</v>
      </c>
      <c r="N29" s="39"/>
      <c r="O29" s="39"/>
      <c r="P29" s="39"/>
      <c r="Q29" s="39"/>
      <c r="R29" s="13"/>
      <c r="S29" s="37" t="e">
        <f t="shared" ref="S29:S31" si="3">M29*100/C29</f>
        <v>#DIV/0!</v>
      </c>
      <c r="T29" s="7"/>
      <c r="U29" s="4"/>
    </row>
    <row r="30" spans="1:21" ht="63.75" customHeight="1" x14ac:dyDescent="0.3">
      <c r="A30" s="15" t="s">
        <v>27</v>
      </c>
      <c r="B30" s="12"/>
      <c r="C30" s="39">
        <v>0</v>
      </c>
      <c r="D30" s="39"/>
      <c r="E30" s="39"/>
      <c r="F30" s="39">
        <f t="shared" ref="F30:F31" si="4">C30</f>
        <v>0</v>
      </c>
      <c r="G30" s="39"/>
      <c r="H30" s="39">
        <v>0</v>
      </c>
      <c r="I30" s="39"/>
      <c r="J30" s="39"/>
      <c r="K30" s="39"/>
      <c r="L30" s="39"/>
      <c r="M30" s="39">
        <v>0</v>
      </c>
      <c r="N30" s="39"/>
      <c r="O30" s="39"/>
      <c r="P30" s="39"/>
      <c r="Q30" s="39"/>
      <c r="R30" s="32"/>
      <c r="S30" s="37" t="e">
        <f t="shared" si="3"/>
        <v>#DIV/0!</v>
      </c>
      <c r="T30" s="7"/>
      <c r="U30" s="4"/>
    </row>
    <row r="31" spans="1:21" ht="76.5" customHeight="1" x14ac:dyDescent="0.3">
      <c r="A31" s="15" t="s">
        <v>28</v>
      </c>
      <c r="B31" s="14"/>
      <c r="C31" s="39">
        <v>0</v>
      </c>
      <c r="D31" s="39"/>
      <c r="E31" s="39"/>
      <c r="F31" s="39">
        <f t="shared" si="4"/>
        <v>0</v>
      </c>
      <c r="G31" s="39"/>
      <c r="H31" s="39">
        <v>0</v>
      </c>
      <c r="I31" s="39"/>
      <c r="J31" s="39"/>
      <c r="K31" s="39"/>
      <c r="L31" s="39"/>
      <c r="M31" s="39">
        <v>0</v>
      </c>
      <c r="N31" s="39"/>
      <c r="O31" s="39"/>
      <c r="P31" s="39"/>
      <c r="Q31" s="39"/>
      <c r="R31" s="14"/>
      <c r="S31" s="37" t="e">
        <f t="shared" si="3"/>
        <v>#DIV/0!</v>
      </c>
      <c r="T31" s="7"/>
      <c r="U31" s="4"/>
    </row>
    <row r="32" spans="1:21" ht="20.25" customHeight="1" x14ac:dyDescent="0.3">
      <c r="A32" s="48" t="s">
        <v>30</v>
      </c>
      <c r="B32" s="49"/>
      <c r="C32" s="41">
        <f t="shared" ref="C32:Q32" si="5">SUM(C29:C31)</f>
        <v>0</v>
      </c>
      <c r="D32" s="41">
        <f t="shared" si="5"/>
        <v>0</v>
      </c>
      <c r="E32" s="41">
        <f t="shared" si="5"/>
        <v>0</v>
      </c>
      <c r="F32" s="41">
        <f t="shared" si="5"/>
        <v>0</v>
      </c>
      <c r="G32" s="41">
        <f t="shared" si="5"/>
        <v>0</v>
      </c>
      <c r="H32" s="41">
        <f t="shared" si="5"/>
        <v>0</v>
      </c>
      <c r="I32" s="41">
        <f t="shared" si="5"/>
        <v>0</v>
      </c>
      <c r="J32" s="41">
        <f t="shared" si="5"/>
        <v>0</v>
      </c>
      <c r="K32" s="41">
        <f t="shared" si="5"/>
        <v>0</v>
      </c>
      <c r="L32" s="41">
        <f t="shared" si="5"/>
        <v>0</v>
      </c>
      <c r="M32" s="41">
        <f t="shared" si="5"/>
        <v>0</v>
      </c>
      <c r="N32" s="41">
        <f t="shared" si="5"/>
        <v>0</v>
      </c>
      <c r="O32" s="41">
        <f t="shared" si="5"/>
        <v>0</v>
      </c>
      <c r="P32" s="41">
        <f t="shared" si="5"/>
        <v>0</v>
      </c>
      <c r="Q32" s="41">
        <f t="shared" si="5"/>
        <v>0</v>
      </c>
      <c r="R32" s="12"/>
      <c r="S32" s="12"/>
      <c r="T32" s="7"/>
      <c r="U32" s="4"/>
    </row>
    <row r="33" spans="1:21" ht="18.75" x14ac:dyDescent="0.3">
      <c r="A33" s="59" t="s">
        <v>54</v>
      </c>
      <c r="B33" s="60"/>
      <c r="C33" s="60"/>
      <c r="D33" s="60"/>
      <c r="E33" s="60"/>
      <c r="F33" s="60"/>
      <c r="G33" s="60"/>
      <c r="H33" s="60"/>
      <c r="I33" s="60"/>
      <c r="J33" s="60"/>
      <c r="K33" s="60"/>
      <c r="L33" s="60"/>
      <c r="M33" s="60"/>
      <c r="N33" s="60"/>
      <c r="O33" s="60"/>
      <c r="P33" s="60"/>
      <c r="Q33" s="60"/>
      <c r="R33" s="60"/>
      <c r="S33" s="61"/>
      <c r="T33" s="30"/>
      <c r="U33" s="31"/>
    </row>
    <row r="34" spans="1:21" ht="30" x14ac:dyDescent="0.3">
      <c r="A34" s="15" t="s">
        <v>33</v>
      </c>
      <c r="B34" s="12"/>
      <c r="C34" s="41">
        <v>0</v>
      </c>
      <c r="D34" s="41"/>
      <c r="E34" s="41"/>
      <c r="F34" s="41">
        <f>C34</f>
        <v>0</v>
      </c>
      <c r="G34" s="41"/>
      <c r="H34" s="41">
        <v>0</v>
      </c>
      <c r="I34" s="41"/>
      <c r="J34" s="41"/>
      <c r="K34" s="41">
        <f>H34</f>
        <v>0</v>
      </c>
      <c r="L34" s="41"/>
      <c r="M34" s="41">
        <v>0</v>
      </c>
      <c r="N34" s="41"/>
      <c r="O34" s="41"/>
      <c r="P34" s="41">
        <f>M34</f>
        <v>0</v>
      </c>
      <c r="Q34" s="41"/>
      <c r="R34" s="12"/>
      <c r="S34" s="37" t="e">
        <f t="shared" ref="S34:S35" si="6">M34*100/C34</f>
        <v>#DIV/0!</v>
      </c>
      <c r="T34" s="7"/>
      <c r="U34" s="4"/>
    </row>
    <row r="35" spans="1:21" ht="94.5" x14ac:dyDescent="0.3">
      <c r="A35" s="15" t="s">
        <v>34</v>
      </c>
      <c r="B35" s="10"/>
      <c r="C35" s="41">
        <v>76.2</v>
      </c>
      <c r="D35" s="41"/>
      <c r="E35" s="41"/>
      <c r="F35" s="41">
        <f>C35</f>
        <v>76.2</v>
      </c>
      <c r="G35" s="41"/>
      <c r="H35" s="41">
        <v>76.2</v>
      </c>
      <c r="I35" s="41"/>
      <c r="J35" s="41"/>
      <c r="K35" s="41">
        <v>76.2</v>
      </c>
      <c r="L35" s="41"/>
      <c r="M35" s="41">
        <v>66.29486</v>
      </c>
      <c r="N35" s="41"/>
      <c r="O35" s="41"/>
      <c r="P35" s="41">
        <v>66.29486</v>
      </c>
      <c r="Q35" s="41"/>
      <c r="R35" s="32" t="s">
        <v>81</v>
      </c>
      <c r="S35" s="37">
        <f t="shared" si="6"/>
        <v>87.001128608923878</v>
      </c>
      <c r="T35" s="46"/>
      <c r="U35" s="47"/>
    </row>
    <row r="36" spans="1:21" ht="20.25" customHeight="1" x14ac:dyDescent="0.3">
      <c r="A36" s="48" t="s">
        <v>30</v>
      </c>
      <c r="B36" s="49"/>
      <c r="C36" s="41">
        <f>SUM(C34:C35)</f>
        <v>76.2</v>
      </c>
      <c r="D36" s="41">
        <f t="shared" ref="D36:Q36" si="7">SUM(D34:D35)</f>
        <v>0</v>
      </c>
      <c r="E36" s="41">
        <f t="shared" si="7"/>
        <v>0</v>
      </c>
      <c r="F36" s="41">
        <f t="shared" si="7"/>
        <v>76.2</v>
      </c>
      <c r="G36" s="41">
        <f t="shared" si="7"/>
        <v>0</v>
      </c>
      <c r="H36" s="41">
        <f t="shared" si="7"/>
        <v>76.2</v>
      </c>
      <c r="I36" s="41">
        <f t="shared" si="7"/>
        <v>0</v>
      </c>
      <c r="J36" s="41">
        <f t="shared" si="7"/>
        <v>0</v>
      </c>
      <c r="K36" s="41">
        <f t="shared" si="7"/>
        <v>76.2</v>
      </c>
      <c r="L36" s="41">
        <f t="shared" si="7"/>
        <v>0</v>
      </c>
      <c r="M36" s="41">
        <f t="shared" si="7"/>
        <v>66.29486</v>
      </c>
      <c r="N36" s="41">
        <f t="shared" si="7"/>
        <v>0</v>
      </c>
      <c r="O36" s="41">
        <f t="shared" si="7"/>
        <v>0</v>
      </c>
      <c r="P36" s="41">
        <f t="shared" si="7"/>
        <v>66.29486</v>
      </c>
      <c r="Q36" s="41">
        <f t="shared" si="7"/>
        <v>0</v>
      </c>
      <c r="R36" s="12"/>
      <c r="S36" s="12"/>
      <c r="T36" s="7"/>
      <c r="U36" s="4"/>
    </row>
    <row r="37" spans="1:21" ht="19.5" customHeight="1" x14ac:dyDescent="0.3">
      <c r="A37" s="58" t="s">
        <v>55</v>
      </c>
      <c r="B37" s="58"/>
      <c r="C37" s="58"/>
      <c r="D37" s="58"/>
      <c r="E37" s="58"/>
      <c r="F37" s="58"/>
      <c r="G37" s="58"/>
      <c r="H37" s="58"/>
      <c r="I37" s="58"/>
      <c r="J37" s="58"/>
      <c r="K37" s="58"/>
      <c r="L37" s="58"/>
      <c r="M37" s="58"/>
      <c r="N37" s="58"/>
      <c r="O37" s="58"/>
      <c r="P37" s="58"/>
      <c r="Q37" s="58"/>
      <c r="R37" s="58"/>
      <c r="S37" s="58"/>
      <c r="T37" s="47"/>
      <c r="U37" s="66"/>
    </row>
    <row r="38" spans="1:21" ht="158.25" customHeight="1" x14ac:dyDescent="0.3">
      <c r="A38" s="29" t="s">
        <v>46</v>
      </c>
      <c r="B38" s="32"/>
      <c r="C38" s="39">
        <v>1497.72983</v>
      </c>
      <c r="D38" s="39"/>
      <c r="E38" s="39">
        <v>1020.4</v>
      </c>
      <c r="F38" s="39">
        <v>477.32983000000002</v>
      </c>
      <c r="G38" s="39"/>
      <c r="H38" s="39">
        <v>1497.72983</v>
      </c>
      <c r="I38" s="39"/>
      <c r="J38" s="39">
        <v>1020.4</v>
      </c>
      <c r="K38" s="39">
        <v>477.32983000000002</v>
      </c>
      <c r="L38" s="39"/>
      <c r="M38" s="39">
        <v>1497.72983</v>
      </c>
      <c r="N38" s="39"/>
      <c r="O38" s="39">
        <v>1020.4</v>
      </c>
      <c r="P38" s="39">
        <v>477.32983000000002</v>
      </c>
      <c r="Q38" s="39"/>
      <c r="R38" s="13" t="s">
        <v>64</v>
      </c>
      <c r="S38" s="37">
        <f t="shared" ref="S38:S40" si="8">M38*100/C38</f>
        <v>100</v>
      </c>
      <c r="T38" s="30"/>
      <c r="U38" s="31"/>
    </row>
    <row r="39" spans="1:21" s="25" customFormat="1" ht="156" customHeight="1" x14ac:dyDescent="0.3">
      <c r="A39" s="29" t="s">
        <v>45</v>
      </c>
      <c r="B39" s="21"/>
      <c r="C39" s="42">
        <v>1430.92091</v>
      </c>
      <c r="D39" s="42"/>
      <c r="E39" s="42">
        <v>1223.2</v>
      </c>
      <c r="F39" s="42">
        <v>207.72091</v>
      </c>
      <c r="G39" s="42"/>
      <c r="H39" s="42">
        <v>1430.9</v>
      </c>
      <c r="I39" s="42"/>
      <c r="J39" s="42">
        <v>1223.2</v>
      </c>
      <c r="K39" s="42">
        <v>207.7</v>
      </c>
      <c r="L39" s="42"/>
      <c r="M39" s="42">
        <v>1430.92091</v>
      </c>
      <c r="N39" s="42"/>
      <c r="O39" s="42">
        <v>1223.2</v>
      </c>
      <c r="P39" s="42">
        <v>207.72091</v>
      </c>
      <c r="Q39" s="42"/>
      <c r="R39" s="13" t="s">
        <v>63</v>
      </c>
      <c r="S39" s="37">
        <f t="shared" si="8"/>
        <v>100</v>
      </c>
      <c r="T39" s="23"/>
      <c r="U39" s="24"/>
    </row>
    <row r="40" spans="1:21" ht="193.5" customHeight="1" x14ac:dyDescent="0.3">
      <c r="A40" s="15" t="s">
        <v>36</v>
      </c>
      <c r="B40" s="32"/>
      <c r="C40" s="39">
        <v>1126.3158100000001</v>
      </c>
      <c r="D40" s="39"/>
      <c r="E40" s="39">
        <v>1070</v>
      </c>
      <c r="F40" s="39">
        <v>56.315809999999999</v>
      </c>
      <c r="G40" s="39"/>
      <c r="H40" s="39">
        <v>1126.3158100000001</v>
      </c>
      <c r="I40" s="39"/>
      <c r="J40" s="39">
        <v>1070</v>
      </c>
      <c r="K40" s="39">
        <v>56.315809999999999</v>
      </c>
      <c r="L40" s="39"/>
      <c r="M40" s="39">
        <v>1126.3158100000001</v>
      </c>
      <c r="N40" s="39"/>
      <c r="O40" s="39">
        <v>1070</v>
      </c>
      <c r="P40" s="39">
        <v>56.315809999999999</v>
      </c>
      <c r="Q40" s="39"/>
      <c r="R40" s="13" t="s">
        <v>65</v>
      </c>
      <c r="S40" s="37">
        <f t="shared" si="8"/>
        <v>100</v>
      </c>
      <c r="T40" s="30"/>
      <c r="U40" s="31"/>
    </row>
    <row r="41" spans="1:21" ht="20.25" customHeight="1" x14ac:dyDescent="0.3">
      <c r="A41" s="48" t="s">
        <v>30</v>
      </c>
      <c r="B41" s="49"/>
      <c r="C41" s="41">
        <f>SUM(C38:C40)</f>
        <v>4054.9665500000001</v>
      </c>
      <c r="D41" s="41">
        <f t="shared" ref="D41:Q41" si="9">SUM(D38:D40)</f>
        <v>0</v>
      </c>
      <c r="E41" s="41">
        <f t="shared" si="9"/>
        <v>3313.6</v>
      </c>
      <c r="F41" s="41">
        <f t="shared" si="9"/>
        <v>741.36654999999996</v>
      </c>
      <c r="G41" s="41">
        <f t="shared" si="9"/>
        <v>0</v>
      </c>
      <c r="H41" s="41">
        <f t="shared" si="9"/>
        <v>4054.9456399999999</v>
      </c>
      <c r="I41" s="41">
        <f t="shared" si="9"/>
        <v>0</v>
      </c>
      <c r="J41" s="41">
        <f t="shared" si="9"/>
        <v>3313.6</v>
      </c>
      <c r="K41" s="41">
        <f t="shared" si="9"/>
        <v>741.34564</v>
      </c>
      <c r="L41" s="41">
        <f t="shared" si="9"/>
        <v>0</v>
      </c>
      <c r="M41" s="41">
        <f t="shared" si="9"/>
        <v>4054.9665500000001</v>
      </c>
      <c r="N41" s="41">
        <f t="shared" si="9"/>
        <v>0</v>
      </c>
      <c r="O41" s="41">
        <f t="shared" si="9"/>
        <v>3313.6</v>
      </c>
      <c r="P41" s="41">
        <f t="shared" si="9"/>
        <v>741.36654999999996</v>
      </c>
      <c r="Q41" s="41">
        <f t="shared" si="9"/>
        <v>0</v>
      </c>
      <c r="R41" s="32"/>
      <c r="S41" s="32"/>
      <c r="T41" s="30"/>
      <c r="U41" s="31"/>
    </row>
    <row r="42" spans="1:21" ht="19.5" customHeight="1" x14ac:dyDescent="0.3">
      <c r="A42" s="58" t="s">
        <v>56</v>
      </c>
      <c r="B42" s="58"/>
      <c r="C42" s="58"/>
      <c r="D42" s="58"/>
      <c r="E42" s="58"/>
      <c r="F42" s="58"/>
      <c r="G42" s="58"/>
      <c r="H42" s="58"/>
      <c r="I42" s="58"/>
      <c r="J42" s="58"/>
      <c r="K42" s="58"/>
      <c r="L42" s="58"/>
      <c r="M42" s="58"/>
      <c r="N42" s="58"/>
      <c r="O42" s="58"/>
      <c r="P42" s="58"/>
      <c r="Q42" s="58"/>
      <c r="R42" s="58"/>
      <c r="S42" s="58"/>
      <c r="T42" s="47"/>
      <c r="U42" s="66"/>
    </row>
    <row r="43" spans="1:21" ht="64.5" customHeight="1" x14ac:dyDescent="0.3">
      <c r="A43" s="15" t="s">
        <v>37</v>
      </c>
      <c r="B43" s="12"/>
      <c r="C43" s="39">
        <v>1741.8678</v>
      </c>
      <c r="D43" s="39"/>
      <c r="E43" s="39"/>
      <c r="F43" s="39">
        <f>C43</f>
        <v>1741.8678</v>
      </c>
      <c r="G43" s="39"/>
      <c r="H43" s="39">
        <v>1741.8678</v>
      </c>
      <c r="I43" s="39"/>
      <c r="J43" s="39"/>
      <c r="K43" s="39">
        <v>1741.8678</v>
      </c>
      <c r="L43" s="39"/>
      <c r="M43" s="39">
        <v>1661.1</v>
      </c>
      <c r="N43" s="39"/>
      <c r="O43" s="39"/>
      <c r="P43" s="39">
        <f>M43</f>
        <v>1661.1</v>
      </c>
      <c r="Q43" s="39"/>
      <c r="R43" s="32" t="s">
        <v>72</v>
      </c>
      <c r="S43" s="37">
        <f t="shared" ref="S43:S44" si="10">M43*100/C43</f>
        <v>95.363149832610716</v>
      </c>
      <c r="T43" s="7"/>
      <c r="U43" s="6"/>
    </row>
    <row r="44" spans="1:21" ht="64.5" customHeight="1" x14ac:dyDescent="0.3">
      <c r="A44" s="15" t="s">
        <v>38</v>
      </c>
      <c r="B44" s="12"/>
      <c r="C44" s="39">
        <v>50</v>
      </c>
      <c r="D44" s="39"/>
      <c r="E44" s="39"/>
      <c r="F44" s="39">
        <v>50</v>
      </c>
      <c r="G44" s="39"/>
      <c r="H44" s="39">
        <v>50</v>
      </c>
      <c r="I44" s="39"/>
      <c r="J44" s="39"/>
      <c r="K44" s="39">
        <f>H44</f>
        <v>50</v>
      </c>
      <c r="L44" s="39"/>
      <c r="M44" s="39">
        <v>50</v>
      </c>
      <c r="N44" s="39"/>
      <c r="O44" s="39"/>
      <c r="P44" s="39">
        <f>M44</f>
        <v>50</v>
      </c>
      <c r="Q44" s="39"/>
      <c r="R44" s="32" t="s">
        <v>73</v>
      </c>
      <c r="S44" s="37">
        <f t="shared" si="10"/>
        <v>100</v>
      </c>
      <c r="T44" s="7"/>
      <c r="U44" s="6"/>
    </row>
    <row r="45" spans="1:21" ht="409.5" x14ac:dyDescent="0.3">
      <c r="A45" s="15" t="s">
        <v>39</v>
      </c>
      <c r="B45" s="32"/>
      <c r="C45" s="39">
        <v>1698.99225</v>
      </c>
      <c r="D45" s="39"/>
      <c r="E45" s="39"/>
      <c r="F45" s="39">
        <f>C45</f>
        <v>1698.99225</v>
      </c>
      <c r="G45" s="39"/>
      <c r="H45" s="39">
        <v>1698.99225</v>
      </c>
      <c r="I45" s="39"/>
      <c r="J45" s="39"/>
      <c r="K45" s="39">
        <v>1698.99225</v>
      </c>
      <c r="L45" s="39"/>
      <c r="M45" s="39">
        <v>1675.6922500000001</v>
      </c>
      <c r="N45" s="39"/>
      <c r="O45" s="39"/>
      <c r="P45" s="39">
        <f>M45</f>
        <v>1675.6922500000001</v>
      </c>
      <c r="Q45" s="39"/>
      <c r="R45" s="32" t="s">
        <v>78</v>
      </c>
      <c r="S45" s="37">
        <f t="shared" ref="S45" si="11">M45*100/C45</f>
        <v>98.628598806145234</v>
      </c>
      <c r="T45" s="30"/>
      <c r="U45" s="31"/>
    </row>
    <row r="46" spans="1:21" ht="92.25" customHeight="1" x14ac:dyDescent="0.3">
      <c r="A46" s="15" t="s">
        <v>40</v>
      </c>
      <c r="B46" s="12"/>
      <c r="C46" s="39">
        <v>44.2</v>
      </c>
      <c r="D46" s="39"/>
      <c r="E46" s="39"/>
      <c r="F46" s="39">
        <f>C46</f>
        <v>44.2</v>
      </c>
      <c r="G46" s="39"/>
      <c r="H46" s="39">
        <v>44.2</v>
      </c>
      <c r="I46" s="39"/>
      <c r="J46" s="39"/>
      <c r="K46" s="39">
        <v>44.2</v>
      </c>
      <c r="L46" s="39"/>
      <c r="M46" s="39">
        <v>0</v>
      </c>
      <c r="N46" s="39"/>
      <c r="O46" s="39"/>
      <c r="P46" s="39">
        <f>M46</f>
        <v>0</v>
      </c>
      <c r="Q46" s="39"/>
      <c r="R46" s="45" t="s">
        <v>82</v>
      </c>
      <c r="S46" s="37">
        <f t="shared" ref="S46" si="12">M46*100/C46</f>
        <v>0</v>
      </c>
      <c r="T46" s="7"/>
      <c r="U46" s="6"/>
    </row>
    <row r="47" spans="1:21" ht="20.25" customHeight="1" x14ac:dyDescent="0.3">
      <c r="A47" s="48" t="s">
        <v>30</v>
      </c>
      <c r="B47" s="49"/>
      <c r="C47" s="41">
        <f>SUM(C43:C46)</f>
        <v>3535.06005</v>
      </c>
      <c r="D47" s="41">
        <f t="shared" ref="D47:Q47" si="13">SUM(D43:D46)</f>
        <v>0</v>
      </c>
      <c r="E47" s="41">
        <f t="shared" si="13"/>
        <v>0</v>
      </c>
      <c r="F47" s="41">
        <f t="shared" si="13"/>
        <v>3535.06005</v>
      </c>
      <c r="G47" s="41">
        <f t="shared" si="13"/>
        <v>0</v>
      </c>
      <c r="H47" s="41">
        <f t="shared" si="13"/>
        <v>3535.06005</v>
      </c>
      <c r="I47" s="41">
        <f t="shared" si="13"/>
        <v>0</v>
      </c>
      <c r="J47" s="41">
        <f t="shared" si="13"/>
        <v>0</v>
      </c>
      <c r="K47" s="41">
        <f t="shared" si="13"/>
        <v>3535.06005</v>
      </c>
      <c r="L47" s="41">
        <f t="shared" si="13"/>
        <v>0</v>
      </c>
      <c r="M47" s="41">
        <f t="shared" si="13"/>
        <v>3386.79225</v>
      </c>
      <c r="N47" s="41">
        <f t="shared" si="13"/>
        <v>0</v>
      </c>
      <c r="O47" s="41">
        <f t="shared" si="13"/>
        <v>0</v>
      </c>
      <c r="P47" s="41">
        <f t="shared" si="13"/>
        <v>3386.79225</v>
      </c>
      <c r="Q47" s="41">
        <f t="shared" si="13"/>
        <v>0</v>
      </c>
      <c r="R47" s="12"/>
      <c r="S47" s="12"/>
      <c r="T47" s="7"/>
      <c r="U47" s="6"/>
    </row>
    <row r="48" spans="1:21" ht="19.5" customHeight="1" x14ac:dyDescent="0.3">
      <c r="A48" s="58" t="s">
        <v>57</v>
      </c>
      <c r="B48" s="58"/>
      <c r="C48" s="58"/>
      <c r="D48" s="58"/>
      <c r="E48" s="58"/>
      <c r="F48" s="58"/>
      <c r="G48" s="58"/>
      <c r="H48" s="58"/>
      <c r="I48" s="58"/>
      <c r="J48" s="58"/>
      <c r="K48" s="58"/>
      <c r="L48" s="58"/>
      <c r="M48" s="58"/>
      <c r="N48" s="58"/>
      <c r="O48" s="58"/>
      <c r="P48" s="58"/>
      <c r="Q48" s="58"/>
      <c r="R48" s="58"/>
      <c r="S48" s="58"/>
      <c r="T48" s="47"/>
      <c r="U48" s="66"/>
    </row>
    <row r="49" spans="1:21" s="25" customFormat="1" ht="60.75" customHeight="1" x14ac:dyDescent="0.3">
      <c r="A49" s="20" t="s">
        <v>41</v>
      </c>
      <c r="B49" s="21"/>
      <c r="C49" s="42">
        <v>143.30000000000001</v>
      </c>
      <c r="D49" s="42"/>
      <c r="E49" s="42"/>
      <c r="F49" s="42">
        <f>C49</f>
        <v>143.30000000000001</v>
      </c>
      <c r="G49" s="42"/>
      <c r="H49" s="42">
        <v>143.30000000000001</v>
      </c>
      <c r="I49" s="42"/>
      <c r="J49" s="42"/>
      <c r="K49" s="42">
        <f>H49</f>
        <v>143.30000000000001</v>
      </c>
      <c r="L49" s="42"/>
      <c r="M49" s="42">
        <v>141.30000000000001</v>
      </c>
      <c r="N49" s="42"/>
      <c r="O49" s="42"/>
      <c r="P49" s="42">
        <v>141.30000000000001</v>
      </c>
      <c r="Q49" s="42"/>
      <c r="R49" s="22" t="s">
        <v>71</v>
      </c>
      <c r="S49" s="37">
        <f t="shared" ref="S49" si="14">M49*100/C49</f>
        <v>98.604326587578512</v>
      </c>
      <c r="T49" s="23"/>
      <c r="U49" s="24"/>
    </row>
    <row r="50" spans="1:21" s="25" customFormat="1" ht="64.5" customHeight="1" x14ac:dyDescent="0.3">
      <c r="A50" s="20" t="s">
        <v>44</v>
      </c>
      <c r="B50" s="21"/>
      <c r="C50" s="42">
        <v>2.31</v>
      </c>
      <c r="D50" s="42"/>
      <c r="E50" s="42"/>
      <c r="F50" s="42">
        <f t="shared" ref="F50:F52" si="15">C50</f>
        <v>2.31</v>
      </c>
      <c r="G50" s="42"/>
      <c r="H50" s="42">
        <v>2.31</v>
      </c>
      <c r="I50" s="42"/>
      <c r="J50" s="42"/>
      <c r="K50" s="42">
        <f t="shared" ref="K50:K52" si="16">H50</f>
        <v>2.31</v>
      </c>
      <c r="L50" s="42"/>
      <c r="M50" s="42">
        <v>2.31</v>
      </c>
      <c r="N50" s="42"/>
      <c r="O50" s="42"/>
      <c r="P50" s="42">
        <f t="shared" ref="P50:P52" si="17">M50</f>
        <v>2.31</v>
      </c>
      <c r="Q50" s="42"/>
      <c r="R50" s="32" t="s">
        <v>74</v>
      </c>
      <c r="S50" s="37">
        <f>M50*100/C50</f>
        <v>100</v>
      </c>
      <c r="T50" s="23"/>
      <c r="U50" s="24"/>
    </row>
    <row r="51" spans="1:21" s="25" customFormat="1" ht="49.5" customHeight="1" x14ac:dyDescent="0.3">
      <c r="A51" s="20" t="s">
        <v>42</v>
      </c>
      <c r="B51" s="21"/>
      <c r="C51" s="42">
        <v>96.3</v>
      </c>
      <c r="D51" s="42"/>
      <c r="E51" s="42"/>
      <c r="F51" s="42">
        <f t="shared" si="15"/>
        <v>96.3</v>
      </c>
      <c r="G51" s="42"/>
      <c r="H51" s="42">
        <v>96.3</v>
      </c>
      <c r="I51" s="42"/>
      <c r="J51" s="42"/>
      <c r="K51" s="42">
        <f t="shared" si="16"/>
        <v>96.3</v>
      </c>
      <c r="L51" s="42"/>
      <c r="M51" s="42">
        <v>91.857029999999995</v>
      </c>
      <c r="N51" s="42"/>
      <c r="O51" s="42"/>
      <c r="P51" s="42">
        <f t="shared" si="17"/>
        <v>91.857029999999995</v>
      </c>
      <c r="Q51" s="42"/>
      <c r="R51" s="32" t="s">
        <v>75</v>
      </c>
      <c r="S51" s="37">
        <f t="shared" ref="S51" si="18">M51*100/C51</f>
        <v>95.386323987538944</v>
      </c>
      <c r="T51" s="23"/>
      <c r="U51" s="24"/>
    </row>
    <row r="52" spans="1:21" s="25" customFormat="1" ht="46.5" customHeight="1" x14ac:dyDescent="0.3">
      <c r="A52" s="20" t="s">
        <v>43</v>
      </c>
      <c r="B52" s="21"/>
      <c r="C52" s="42">
        <v>1</v>
      </c>
      <c r="D52" s="42"/>
      <c r="E52" s="42"/>
      <c r="F52" s="42">
        <f t="shared" si="15"/>
        <v>1</v>
      </c>
      <c r="G52" s="42"/>
      <c r="H52" s="42">
        <v>1</v>
      </c>
      <c r="I52" s="42"/>
      <c r="J52" s="42"/>
      <c r="K52" s="42">
        <f t="shared" si="16"/>
        <v>1</v>
      </c>
      <c r="L52" s="42"/>
      <c r="M52" s="42">
        <v>0</v>
      </c>
      <c r="N52" s="42"/>
      <c r="O52" s="42"/>
      <c r="P52" s="42">
        <f t="shared" si="17"/>
        <v>0</v>
      </c>
      <c r="Q52" s="42"/>
      <c r="R52" s="45" t="s">
        <v>76</v>
      </c>
      <c r="S52" s="37">
        <f t="shared" ref="S52" si="19">M52*100/C52</f>
        <v>0</v>
      </c>
      <c r="T52" s="23"/>
      <c r="U52" s="24"/>
    </row>
    <row r="53" spans="1:21" ht="20.25" customHeight="1" x14ac:dyDescent="0.3">
      <c r="A53" s="48" t="s">
        <v>30</v>
      </c>
      <c r="B53" s="49"/>
      <c r="C53" s="41">
        <f>SUM(C49:C52)</f>
        <v>242.91000000000003</v>
      </c>
      <c r="D53" s="41">
        <f t="shared" ref="D53:Q53" si="20">SUM(D49:D52)</f>
        <v>0</v>
      </c>
      <c r="E53" s="41">
        <f t="shared" si="20"/>
        <v>0</v>
      </c>
      <c r="F53" s="41">
        <f t="shared" si="20"/>
        <v>242.91000000000003</v>
      </c>
      <c r="G53" s="41">
        <f t="shared" si="20"/>
        <v>0</v>
      </c>
      <c r="H53" s="41">
        <f t="shared" si="20"/>
        <v>242.91000000000003</v>
      </c>
      <c r="I53" s="41">
        <f t="shared" si="20"/>
        <v>0</v>
      </c>
      <c r="J53" s="41">
        <f t="shared" si="20"/>
        <v>0</v>
      </c>
      <c r="K53" s="41">
        <f t="shared" si="20"/>
        <v>242.91000000000003</v>
      </c>
      <c r="L53" s="41">
        <f t="shared" si="20"/>
        <v>0</v>
      </c>
      <c r="M53" s="41">
        <f t="shared" si="20"/>
        <v>235.46703000000002</v>
      </c>
      <c r="N53" s="41">
        <f t="shared" si="20"/>
        <v>0</v>
      </c>
      <c r="O53" s="41">
        <f t="shared" si="20"/>
        <v>0</v>
      </c>
      <c r="P53" s="41">
        <f t="shared" si="20"/>
        <v>235.46703000000002</v>
      </c>
      <c r="Q53" s="41">
        <f t="shared" si="20"/>
        <v>0</v>
      </c>
      <c r="R53" s="19"/>
      <c r="S53" s="19"/>
      <c r="T53" s="16"/>
      <c r="U53" s="17"/>
    </row>
    <row r="54" spans="1:21" ht="18.75" customHeight="1" x14ac:dyDescent="0.3">
      <c r="A54" s="59" t="s">
        <v>66</v>
      </c>
      <c r="B54" s="60"/>
      <c r="C54" s="60"/>
      <c r="D54" s="60"/>
      <c r="E54" s="60"/>
      <c r="F54" s="60"/>
      <c r="G54" s="60"/>
      <c r="H54" s="60"/>
      <c r="I54" s="60"/>
      <c r="J54" s="60"/>
      <c r="K54" s="60"/>
      <c r="L54" s="60"/>
      <c r="M54" s="60"/>
      <c r="N54" s="60"/>
      <c r="O54" s="60"/>
      <c r="P54" s="60"/>
      <c r="Q54" s="60"/>
      <c r="R54" s="60"/>
      <c r="S54" s="61"/>
      <c r="T54" s="46"/>
      <c r="U54" s="47"/>
    </row>
    <row r="55" spans="1:21" s="25" customFormat="1" ht="81.75" customHeight="1" x14ac:dyDescent="0.3">
      <c r="A55" s="20" t="s">
        <v>67</v>
      </c>
      <c r="B55" s="21"/>
      <c r="C55" s="42">
        <v>9772.1172000000006</v>
      </c>
      <c r="D55" s="42"/>
      <c r="E55" s="42">
        <f>C55-F55</f>
        <v>2390.9256000000005</v>
      </c>
      <c r="F55" s="42">
        <v>7381.1916000000001</v>
      </c>
      <c r="G55" s="42"/>
      <c r="H55" s="42">
        <v>9772.1172000000006</v>
      </c>
      <c r="I55" s="42"/>
      <c r="J55" s="42">
        <v>2390.9256000000005</v>
      </c>
      <c r="K55" s="42">
        <v>7381.1916000000001</v>
      </c>
      <c r="L55" s="42"/>
      <c r="M55" s="42">
        <f>SUM(N55:P55)</f>
        <v>9772.1170000000002</v>
      </c>
      <c r="N55" s="42"/>
      <c r="O55" s="42">
        <v>2390.9254999999998</v>
      </c>
      <c r="P55" s="42">
        <v>7381.1914999999999</v>
      </c>
      <c r="Q55" s="42"/>
      <c r="R55" s="22" t="s">
        <v>77</v>
      </c>
      <c r="S55" s="37">
        <f>M55*100/C55</f>
        <v>99.999997953360605</v>
      </c>
      <c r="T55" s="23"/>
      <c r="U55" s="24"/>
    </row>
    <row r="56" spans="1:21" ht="20.25" customHeight="1" x14ac:dyDescent="0.3">
      <c r="A56" s="48" t="s">
        <v>30</v>
      </c>
      <c r="B56" s="49"/>
      <c r="C56" s="41">
        <f>SUM(C55)</f>
        <v>9772.1172000000006</v>
      </c>
      <c r="D56" s="41">
        <f t="shared" ref="D56:Q56" si="21">SUM(D55)</f>
        <v>0</v>
      </c>
      <c r="E56" s="41">
        <f t="shared" si="21"/>
        <v>2390.9256000000005</v>
      </c>
      <c r="F56" s="41">
        <f t="shared" si="21"/>
        <v>7381.1916000000001</v>
      </c>
      <c r="G56" s="41">
        <f t="shared" si="21"/>
        <v>0</v>
      </c>
      <c r="H56" s="41">
        <f t="shared" si="21"/>
        <v>9772.1172000000006</v>
      </c>
      <c r="I56" s="41">
        <f t="shared" si="21"/>
        <v>0</v>
      </c>
      <c r="J56" s="41">
        <f t="shared" si="21"/>
        <v>2390.9256000000005</v>
      </c>
      <c r="K56" s="41">
        <f t="shared" si="21"/>
        <v>7381.1916000000001</v>
      </c>
      <c r="L56" s="41">
        <f t="shared" si="21"/>
        <v>0</v>
      </c>
      <c r="M56" s="41">
        <f t="shared" si="21"/>
        <v>9772.1170000000002</v>
      </c>
      <c r="N56" s="41">
        <f t="shared" si="21"/>
        <v>0</v>
      </c>
      <c r="O56" s="41">
        <f t="shared" si="21"/>
        <v>2390.9254999999998</v>
      </c>
      <c r="P56" s="41">
        <f t="shared" si="21"/>
        <v>7381.1914999999999</v>
      </c>
      <c r="Q56" s="41">
        <f t="shared" si="21"/>
        <v>0</v>
      </c>
      <c r="R56" s="32"/>
      <c r="S56" s="32"/>
      <c r="T56" s="35"/>
      <c r="U56" s="36"/>
    </row>
    <row r="57" spans="1:21" ht="18.75" customHeight="1" x14ac:dyDescent="0.3">
      <c r="A57" s="59" t="s">
        <v>68</v>
      </c>
      <c r="B57" s="60"/>
      <c r="C57" s="60"/>
      <c r="D57" s="60"/>
      <c r="E57" s="60"/>
      <c r="F57" s="60"/>
      <c r="G57" s="60"/>
      <c r="H57" s="60"/>
      <c r="I57" s="60"/>
      <c r="J57" s="60"/>
      <c r="K57" s="60"/>
      <c r="L57" s="60"/>
      <c r="M57" s="60"/>
      <c r="N57" s="60"/>
      <c r="O57" s="60"/>
      <c r="P57" s="60"/>
      <c r="Q57" s="60"/>
      <c r="R57" s="60"/>
      <c r="S57" s="61"/>
      <c r="T57" s="46"/>
      <c r="U57" s="47"/>
    </row>
    <row r="58" spans="1:21" s="25" customFormat="1" ht="81.75" customHeight="1" x14ac:dyDescent="0.3">
      <c r="A58" s="20" t="s">
        <v>35</v>
      </c>
      <c r="B58" s="21"/>
      <c r="C58" s="42">
        <v>762.98086000000001</v>
      </c>
      <c r="D58" s="42"/>
      <c r="E58" s="42">
        <v>686.68277</v>
      </c>
      <c r="F58" s="42">
        <v>76.298090000000002</v>
      </c>
      <c r="G58" s="42"/>
      <c r="H58" s="42">
        <v>762.98086000000001</v>
      </c>
      <c r="I58" s="42"/>
      <c r="J58" s="42">
        <v>686.68277</v>
      </c>
      <c r="K58" s="42">
        <v>76.298090000000002</v>
      </c>
      <c r="L58" s="42"/>
      <c r="M58" s="42">
        <v>762.98085000000003</v>
      </c>
      <c r="N58" s="42"/>
      <c r="O58" s="42">
        <v>686.68277</v>
      </c>
      <c r="P58" s="42">
        <v>76.298079999999999</v>
      </c>
      <c r="Q58" s="42"/>
      <c r="R58" s="22" t="s">
        <v>79</v>
      </c>
      <c r="S58" s="37">
        <f>M58*100/C58</f>
        <v>99.999998689351145</v>
      </c>
      <c r="T58" s="23"/>
      <c r="U58" s="24"/>
    </row>
    <row r="59" spans="1:21" ht="20.25" customHeight="1" x14ac:dyDescent="0.3">
      <c r="A59" s="48" t="s">
        <v>30</v>
      </c>
      <c r="B59" s="49"/>
      <c r="C59" s="41">
        <f>SUM(C58)</f>
        <v>762.98086000000001</v>
      </c>
      <c r="D59" s="41">
        <f t="shared" ref="D59:Q59" si="22">SUM(D58)</f>
        <v>0</v>
      </c>
      <c r="E59" s="41">
        <f t="shared" si="22"/>
        <v>686.68277</v>
      </c>
      <c r="F59" s="41">
        <f t="shared" si="22"/>
        <v>76.298090000000002</v>
      </c>
      <c r="G59" s="41">
        <f t="shared" si="22"/>
        <v>0</v>
      </c>
      <c r="H59" s="41">
        <f t="shared" si="22"/>
        <v>762.98086000000001</v>
      </c>
      <c r="I59" s="41">
        <f t="shared" si="22"/>
        <v>0</v>
      </c>
      <c r="J59" s="41">
        <f t="shared" si="22"/>
        <v>686.68277</v>
      </c>
      <c r="K59" s="41">
        <f t="shared" si="22"/>
        <v>76.298090000000002</v>
      </c>
      <c r="L59" s="41">
        <f t="shared" si="22"/>
        <v>0</v>
      </c>
      <c r="M59" s="41">
        <f t="shared" si="22"/>
        <v>762.98085000000003</v>
      </c>
      <c r="N59" s="41">
        <f t="shared" si="22"/>
        <v>0</v>
      </c>
      <c r="O59" s="41">
        <f t="shared" si="22"/>
        <v>686.68277</v>
      </c>
      <c r="P59" s="41">
        <f t="shared" si="22"/>
        <v>76.298079999999999</v>
      </c>
      <c r="Q59" s="41">
        <f t="shared" si="22"/>
        <v>0</v>
      </c>
      <c r="R59" s="32"/>
      <c r="S59" s="32"/>
      <c r="T59" s="35"/>
      <c r="U59" s="36"/>
    </row>
    <row r="60" spans="1:21" ht="18.75" x14ac:dyDescent="0.3">
      <c r="A60" s="58" t="s">
        <v>69</v>
      </c>
      <c r="B60" s="58"/>
      <c r="C60" s="58"/>
      <c r="D60" s="58"/>
      <c r="E60" s="58"/>
      <c r="F60" s="58"/>
      <c r="G60" s="58"/>
      <c r="H60" s="58"/>
      <c r="I60" s="58"/>
      <c r="J60" s="58"/>
      <c r="K60" s="58"/>
      <c r="L60" s="58"/>
      <c r="M60" s="58"/>
      <c r="N60" s="58"/>
      <c r="O60" s="58"/>
      <c r="P60" s="58"/>
      <c r="Q60" s="58"/>
      <c r="R60" s="58"/>
      <c r="S60" s="58"/>
      <c r="T60" s="47"/>
      <c r="U60" s="66"/>
    </row>
    <row r="61" spans="1:21" s="25" customFormat="1" ht="81.75" customHeight="1" x14ac:dyDescent="0.3">
      <c r="A61" s="20" t="s">
        <v>60</v>
      </c>
      <c r="B61" s="21"/>
      <c r="C61" s="42">
        <v>0</v>
      </c>
      <c r="D61" s="42"/>
      <c r="E61" s="42">
        <v>0</v>
      </c>
      <c r="F61" s="42">
        <v>0</v>
      </c>
      <c r="G61" s="42"/>
      <c r="H61" s="42">
        <v>0</v>
      </c>
      <c r="I61" s="42"/>
      <c r="J61" s="42"/>
      <c r="K61" s="42"/>
      <c r="L61" s="42"/>
      <c r="M61" s="42">
        <v>0</v>
      </c>
      <c r="N61" s="42"/>
      <c r="O61" s="42"/>
      <c r="P61" s="42"/>
      <c r="Q61" s="42"/>
      <c r="R61" s="22"/>
      <c r="S61" s="37" t="e">
        <f>M61*100/C61</f>
        <v>#DIV/0!</v>
      </c>
      <c r="T61" s="23"/>
      <c r="U61" s="24"/>
    </row>
    <row r="62" spans="1:21" ht="20.25" customHeight="1" x14ac:dyDescent="0.3">
      <c r="A62" s="48" t="s">
        <v>30</v>
      </c>
      <c r="B62" s="49"/>
      <c r="C62" s="41">
        <f>SUM(C61)</f>
        <v>0</v>
      </c>
      <c r="D62" s="41">
        <f t="shared" ref="D62:Q62" si="23">SUM(D61)</f>
        <v>0</v>
      </c>
      <c r="E62" s="41">
        <f t="shared" si="23"/>
        <v>0</v>
      </c>
      <c r="F62" s="41">
        <f t="shared" si="23"/>
        <v>0</v>
      </c>
      <c r="G62" s="41">
        <f t="shared" si="23"/>
        <v>0</v>
      </c>
      <c r="H62" s="41">
        <f t="shared" si="23"/>
        <v>0</v>
      </c>
      <c r="I62" s="41">
        <f t="shared" si="23"/>
        <v>0</v>
      </c>
      <c r="J62" s="41">
        <f t="shared" si="23"/>
        <v>0</v>
      </c>
      <c r="K62" s="41">
        <f t="shared" si="23"/>
        <v>0</v>
      </c>
      <c r="L62" s="41">
        <f t="shared" si="23"/>
        <v>0</v>
      </c>
      <c r="M62" s="41">
        <f t="shared" si="23"/>
        <v>0</v>
      </c>
      <c r="N62" s="41">
        <f t="shared" si="23"/>
        <v>0</v>
      </c>
      <c r="O62" s="41">
        <f t="shared" si="23"/>
        <v>0</v>
      </c>
      <c r="P62" s="41">
        <f t="shared" si="23"/>
        <v>0</v>
      </c>
      <c r="Q62" s="41">
        <f t="shared" si="23"/>
        <v>0</v>
      </c>
      <c r="R62" s="32"/>
      <c r="S62" s="32"/>
      <c r="T62" s="33"/>
      <c r="U62" s="34"/>
    </row>
    <row r="63" spans="1:21" ht="31.5" customHeight="1" x14ac:dyDescent="0.3">
      <c r="A63" s="67" t="s">
        <v>14</v>
      </c>
      <c r="B63" s="68"/>
      <c r="C63" s="43">
        <f>C18+C21+C32+C27+C36+C41+C47+C53+C56+C59+C62</f>
        <v>30115.916040000004</v>
      </c>
      <c r="D63" s="43">
        <f t="shared" ref="D63:Q63" si="24">D18+D21+D32+D27+D36+D41+D47+D53+D56+D59+D62</f>
        <v>0</v>
      </c>
      <c r="E63" s="43">
        <f t="shared" si="24"/>
        <v>8037.908370000001</v>
      </c>
      <c r="F63" s="43">
        <f t="shared" si="24"/>
        <v>22078.007670000003</v>
      </c>
      <c r="G63" s="43">
        <f t="shared" si="24"/>
        <v>0</v>
      </c>
      <c r="H63" s="43">
        <f t="shared" si="24"/>
        <v>30115.895130000004</v>
      </c>
      <c r="I63" s="43">
        <f t="shared" si="24"/>
        <v>0</v>
      </c>
      <c r="J63" s="43">
        <f t="shared" si="24"/>
        <v>8037.908370000001</v>
      </c>
      <c r="K63" s="43">
        <f t="shared" si="24"/>
        <v>22077.986760000003</v>
      </c>
      <c r="L63" s="43">
        <f t="shared" si="24"/>
        <v>0</v>
      </c>
      <c r="M63" s="43">
        <f t="shared" si="24"/>
        <v>29285.731359999998</v>
      </c>
      <c r="N63" s="43">
        <f t="shared" si="24"/>
        <v>0</v>
      </c>
      <c r="O63" s="43">
        <f t="shared" si="24"/>
        <v>7963.8509899999999</v>
      </c>
      <c r="P63" s="43">
        <f t="shared" si="24"/>
        <v>21321.877240000002</v>
      </c>
      <c r="Q63" s="43">
        <f t="shared" si="24"/>
        <v>0</v>
      </c>
      <c r="R63" s="11"/>
      <c r="S63" s="38">
        <f>M63*100/C63</f>
        <v>97.243368991674203</v>
      </c>
      <c r="T63" s="46"/>
      <c r="U63" s="47"/>
    </row>
    <row r="64" spans="1:21" x14ac:dyDescent="0.25">
      <c r="A64" s="3"/>
      <c r="B64" s="3"/>
      <c r="C64" s="3"/>
      <c r="D64" s="3"/>
      <c r="E64" s="3"/>
      <c r="F64" s="3"/>
      <c r="G64" s="3"/>
      <c r="H64" s="3"/>
      <c r="I64" s="3"/>
      <c r="J64" s="3"/>
      <c r="K64" s="3"/>
      <c r="L64" s="3"/>
      <c r="M64" s="3"/>
      <c r="N64" s="3"/>
      <c r="O64" s="3"/>
      <c r="P64" s="3"/>
      <c r="Q64" s="3"/>
      <c r="R64" s="3"/>
      <c r="S64" s="3"/>
      <c r="T64" s="3"/>
      <c r="U64" s="3"/>
    </row>
    <row r="65" spans="1:19" ht="15.75" x14ac:dyDescent="0.25">
      <c r="A65" s="1"/>
    </row>
    <row r="66" spans="1:19" ht="15.75" x14ac:dyDescent="0.25">
      <c r="A66" s="64" t="s">
        <v>25</v>
      </c>
      <c r="B66" s="64"/>
      <c r="C66" s="64"/>
      <c r="D66" s="64"/>
      <c r="E66" s="64"/>
      <c r="F66" s="64"/>
      <c r="G66" s="64"/>
      <c r="H66" s="64"/>
    </row>
    <row r="67" spans="1:19" ht="15" customHeight="1" x14ac:dyDescent="0.25">
      <c r="C67" s="64" t="s">
        <v>15</v>
      </c>
      <c r="D67" s="64"/>
      <c r="E67" s="64"/>
      <c r="F67" s="64"/>
    </row>
    <row r="68" spans="1:19" ht="15.75" x14ac:dyDescent="0.25">
      <c r="A68" s="1"/>
    </row>
    <row r="69" spans="1:19" ht="15.75" x14ac:dyDescent="0.25">
      <c r="A69" s="1" t="s">
        <v>16</v>
      </c>
    </row>
    <row r="70" spans="1:19" ht="18.75" customHeight="1" x14ac:dyDescent="0.25">
      <c r="A70" s="65" t="s">
        <v>17</v>
      </c>
      <c r="B70" s="65"/>
      <c r="C70" s="65"/>
      <c r="D70" s="65"/>
      <c r="E70" s="65"/>
      <c r="F70" s="65"/>
      <c r="G70" s="65"/>
      <c r="H70" s="65"/>
      <c r="I70" s="65"/>
      <c r="J70" s="65"/>
      <c r="K70" s="65"/>
      <c r="L70" s="65"/>
      <c r="M70" s="65"/>
      <c r="N70" s="65"/>
      <c r="O70" s="65"/>
      <c r="P70" s="65"/>
      <c r="Q70" s="65"/>
      <c r="R70" s="65"/>
      <c r="S70" s="65"/>
    </row>
    <row r="71" spans="1:19" ht="34.5" customHeight="1" x14ac:dyDescent="0.25">
      <c r="A71" s="57" t="s">
        <v>18</v>
      </c>
      <c r="B71" s="57"/>
      <c r="C71" s="57"/>
      <c r="D71" s="57"/>
      <c r="E71" s="57"/>
      <c r="F71" s="57"/>
      <c r="G71" s="57"/>
      <c r="H71" s="57"/>
      <c r="I71" s="57"/>
      <c r="J71" s="57"/>
      <c r="K71" s="57"/>
      <c r="L71" s="57"/>
      <c r="M71" s="57"/>
      <c r="N71" s="57"/>
      <c r="O71" s="57"/>
      <c r="P71" s="57"/>
      <c r="Q71" s="57"/>
      <c r="R71" s="57"/>
      <c r="S71" s="57"/>
    </row>
    <row r="72" spans="1:19" ht="50.25" customHeight="1" x14ac:dyDescent="0.25">
      <c r="A72" s="57" t="s">
        <v>19</v>
      </c>
      <c r="B72" s="57"/>
      <c r="C72" s="57"/>
      <c r="D72" s="57"/>
      <c r="E72" s="57"/>
      <c r="F72" s="57"/>
      <c r="G72" s="57"/>
      <c r="H72" s="57"/>
      <c r="I72" s="57"/>
      <c r="J72" s="57"/>
      <c r="K72" s="57"/>
      <c r="L72" s="57"/>
      <c r="M72" s="57"/>
      <c r="N72" s="57"/>
      <c r="O72" s="57"/>
      <c r="P72" s="57"/>
      <c r="Q72" s="57"/>
      <c r="R72" s="57"/>
      <c r="S72" s="57"/>
    </row>
    <row r="73" spans="1:19" ht="35.25" customHeight="1" x14ac:dyDescent="0.25">
      <c r="A73" s="57" t="s">
        <v>20</v>
      </c>
      <c r="B73" s="57"/>
      <c r="C73" s="57"/>
      <c r="D73" s="57"/>
      <c r="E73" s="57"/>
      <c r="F73" s="57"/>
      <c r="G73" s="57"/>
      <c r="H73" s="57"/>
      <c r="I73" s="57"/>
      <c r="J73" s="57"/>
      <c r="K73" s="57"/>
      <c r="L73" s="57"/>
      <c r="M73" s="57"/>
      <c r="N73" s="57"/>
      <c r="O73" s="57"/>
      <c r="P73" s="57"/>
      <c r="Q73" s="57"/>
      <c r="R73" s="57"/>
      <c r="S73" s="57"/>
    </row>
    <row r="74" spans="1:19" ht="16.5" customHeight="1" x14ac:dyDescent="0.25">
      <c r="A74" s="57" t="s">
        <v>21</v>
      </c>
      <c r="B74" s="57"/>
      <c r="C74" s="57"/>
      <c r="D74" s="57"/>
      <c r="E74" s="57"/>
      <c r="F74" s="57"/>
      <c r="G74" s="57"/>
      <c r="H74" s="57"/>
      <c r="I74" s="57"/>
      <c r="J74" s="57"/>
      <c r="K74" s="57"/>
      <c r="L74" s="57"/>
      <c r="M74" s="57"/>
      <c r="N74" s="57"/>
      <c r="O74" s="57"/>
      <c r="P74" s="57"/>
      <c r="Q74" s="57"/>
      <c r="R74" s="57"/>
      <c r="S74" s="57"/>
    </row>
    <row r="75" spans="1:19" ht="18.75" customHeight="1" x14ac:dyDescent="0.25">
      <c r="A75" s="57" t="s">
        <v>22</v>
      </c>
      <c r="B75" s="57"/>
      <c r="C75" s="57"/>
      <c r="D75" s="57"/>
      <c r="E75" s="57"/>
      <c r="F75" s="57"/>
      <c r="G75" s="57"/>
      <c r="H75" s="57"/>
      <c r="I75" s="57"/>
      <c r="J75" s="57"/>
      <c r="K75" s="57"/>
      <c r="L75" s="57"/>
      <c r="M75" s="57"/>
      <c r="N75" s="57"/>
      <c r="O75" s="57"/>
      <c r="P75" s="57"/>
      <c r="Q75" s="57"/>
      <c r="R75" s="57"/>
      <c r="S75" s="57"/>
    </row>
    <row r="76" spans="1:19" ht="18" customHeight="1" x14ac:dyDescent="0.25">
      <c r="A76" s="57" t="s">
        <v>23</v>
      </c>
      <c r="B76" s="57"/>
      <c r="C76" s="57"/>
      <c r="D76" s="57"/>
      <c r="E76" s="57"/>
      <c r="F76" s="57"/>
      <c r="G76" s="57"/>
      <c r="H76" s="57"/>
      <c r="I76" s="57"/>
      <c r="J76" s="57"/>
      <c r="K76" s="57"/>
      <c r="L76" s="57"/>
      <c r="M76" s="57"/>
      <c r="N76" s="57"/>
      <c r="O76" s="57"/>
      <c r="P76" s="57"/>
      <c r="Q76" s="57"/>
      <c r="R76" s="57"/>
      <c r="S76" s="57"/>
    </row>
    <row r="77" spans="1:19" ht="18" customHeight="1" x14ac:dyDescent="0.25">
      <c r="A77" s="57" t="s">
        <v>24</v>
      </c>
      <c r="B77" s="57"/>
      <c r="C77" s="57"/>
      <c r="D77" s="57"/>
      <c r="E77" s="57"/>
      <c r="F77" s="57"/>
      <c r="G77" s="57"/>
      <c r="H77" s="57"/>
      <c r="I77" s="57"/>
      <c r="J77" s="57"/>
      <c r="K77" s="57"/>
      <c r="L77" s="57"/>
      <c r="M77" s="57"/>
      <c r="N77" s="57"/>
      <c r="O77" s="57"/>
      <c r="P77" s="57"/>
      <c r="Q77" s="57"/>
      <c r="R77" s="57"/>
      <c r="S77" s="57"/>
    </row>
  </sheetData>
  <mergeCells count="81">
    <mergeCell ref="T60:U60"/>
    <mergeCell ref="A62:B62"/>
    <mergeCell ref="T42:U42"/>
    <mergeCell ref="A21:B21"/>
    <mergeCell ref="T13:U13"/>
    <mergeCell ref="T15:U15"/>
    <mergeCell ref="T16:U16"/>
    <mergeCell ref="T17:U17"/>
    <mergeCell ref="A19:S19"/>
    <mergeCell ref="T20:U20"/>
    <mergeCell ref="A28:S28"/>
    <mergeCell ref="A14:S14"/>
    <mergeCell ref="A18:B18"/>
    <mergeCell ref="A33:S33"/>
    <mergeCell ref="A27:B27"/>
    <mergeCell ref="A41:B41"/>
    <mergeCell ref="T11:U12"/>
    <mergeCell ref="T8:U9"/>
    <mergeCell ref="N10:Q10"/>
    <mergeCell ref="T10:U10"/>
    <mergeCell ref="N11:N12"/>
    <mergeCell ref="P11:P12"/>
    <mergeCell ref="T63:U63"/>
    <mergeCell ref="T35:U35"/>
    <mergeCell ref="A22:S22"/>
    <mergeCell ref="A32:B32"/>
    <mergeCell ref="A37:S37"/>
    <mergeCell ref="T37:U37"/>
    <mergeCell ref="A47:B47"/>
    <mergeCell ref="T48:U48"/>
    <mergeCell ref="A63:B63"/>
    <mergeCell ref="A53:B53"/>
    <mergeCell ref="A57:S57"/>
    <mergeCell ref="T57:U57"/>
    <mergeCell ref="A59:B59"/>
    <mergeCell ref="A48:S48"/>
    <mergeCell ref="A36:B36"/>
    <mergeCell ref="A42:S42"/>
    <mergeCell ref="A76:S76"/>
    <mergeCell ref="A77:S77"/>
    <mergeCell ref="A3:S3"/>
    <mergeCell ref="A4:S4"/>
    <mergeCell ref="A5:S5"/>
    <mergeCell ref="A66:H66"/>
    <mergeCell ref="C67:F67"/>
    <mergeCell ref="A70:S70"/>
    <mergeCell ref="A71:S71"/>
    <mergeCell ref="A72:S72"/>
    <mergeCell ref="A73:S73"/>
    <mergeCell ref="D11:D12"/>
    <mergeCell ref="E11:E12"/>
    <mergeCell ref="F11:F12"/>
    <mergeCell ref="O11:O12"/>
    <mergeCell ref="Q11:Q12"/>
    <mergeCell ref="C9:G9"/>
    <mergeCell ref="H8:L8"/>
    <mergeCell ref="H9:L9"/>
    <mergeCell ref="A74:S74"/>
    <mergeCell ref="A75:S75"/>
    <mergeCell ref="R8:R12"/>
    <mergeCell ref="S8:S12"/>
    <mergeCell ref="A60:S60"/>
    <mergeCell ref="A8:A12"/>
    <mergeCell ref="B8:B12"/>
    <mergeCell ref="A54:S54"/>
    <mergeCell ref="T54:U54"/>
    <mergeCell ref="A56:B56"/>
    <mergeCell ref="A7:M7"/>
    <mergeCell ref="C10:C12"/>
    <mergeCell ref="H10:H12"/>
    <mergeCell ref="M10:M12"/>
    <mergeCell ref="G11:G12"/>
    <mergeCell ref="M8:Q9"/>
    <mergeCell ref="Q7:R7"/>
    <mergeCell ref="D10:G10"/>
    <mergeCell ref="I10:L10"/>
    <mergeCell ref="I11:I12"/>
    <mergeCell ref="J11:J12"/>
    <mergeCell ref="L11:L12"/>
    <mergeCell ref="C8:G8"/>
    <mergeCell ref="K11:K12"/>
  </mergeCells>
  <pageMargins left="0.7" right="0.7" top="0.75" bottom="0.75" header="0.3" footer="0.3"/>
  <pageSetup paperSize="9" scale="39" fitToHeight="0"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Листы</vt:lpstr>
      </vt:variant>
      <vt:variant>
        <vt:i4>1</vt:i4>
      </vt:variant>
    </vt:vector>
  </HeadingPairs>
  <TitlesOfParts>
    <vt:vector size="1" baseType="lpstr">
      <vt:lpstr>Комп. разв</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2006-09-28T05:33:49Z</dcterms:created>
  <dcterms:modified xsi:type="dcterms:W3CDTF">2025-03-17T08:41:43Z</dcterms:modified>
</cp:coreProperties>
</file>