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165" windowWidth="14085" windowHeight="12360"/>
  </bookViews>
  <sheets>
    <sheet name="Приложение 1" sheetId="2" r:id="rId1"/>
    <sheet name="Приложение 2" sheetId="4" r:id="rId2"/>
    <sheet name="," sheetId="5" r:id="rId3"/>
    <sheet name="." sheetId="6" r:id="rId4"/>
    <sheet name="свод" sheetId="7" state="hidden" r:id="rId5"/>
  </sheets>
  <definedNames>
    <definedName name="_xlnm._FilterDatabase" localSheetId="0" hidden="1">'Приложение 1'!$A$10:$XFB$28</definedName>
    <definedName name="_xlnm._FilterDatabase" localSheetId="1" hidden="1">'Приложение 2'!$A$8:$AO$26</definedName>
    <definedName name="Z_01451C91_14DA_4D26_B1B3_18A70391612A_.wvu.FilterData" localSheetId="1" hidden="1">'Приложение 2'!$A$8:$AO$8</definedName>
    <definedName name="Z_01451C91_14DA_4D26_B1B3_18A70391612A_.wvu.PrintArea" localSheetId="2" hidden="1">','!#REF!</definedName>
    <definedName name="Z_01451C91_14DA_4D26_B1B3_18A70391612A_.wvu.PrintArea" localSheetId="3" hidden="1">'.'!#REF!</definedName>
    <definedName name="Z_01451C91_14DA_4D26_B1B3_18A70391612A_.wvu.PrintArea" localSheetId="1" hidden="1">'Приложение 2'!$A$1:$W$26</definedName>
    <definedName name="Z_01451C91_14DA_4D26_B1B3_18A70391612A_.wvu.Rows" localSheetId="2" hidden="1">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</definedName>
    <definedName name="Z_01451C91_14DA_4D26_B1B3_18A70391612A_.wvu.Rows" localSheetId="3" hidden="1">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</definedName>
    <definedName name="Z_01451C91_14DA_4D26_B1B3_18A70391612A_.wvu.Rows" localSheetId="1" hidden="1">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16B8344E_73EB_416B_B009_420D58C33AEC_.wvu.FilterData" localSheetId="1" hidden="1">'Приложение 2'!$A$8:$AO$8</definedName>
    <definedName name="Z_16B8344E_73EB_416B_B009_420D58C33AEC_.wvu.PrintArea" localSheetId="2" hidden="1">','!#REF!</definedName>
    <definedName name="Z_16B8344E_73EB_416B_B009_420D58C33AEC_.wvu.PrintArea" localSheetId="3" hidden="1">'.'!#REF!</definedName>
    <definedName name="Z_16B8344E_73EB_416B_B009_420D58C33AEC_.wvu.PrintArea" localSheetId="1" hidden="1">'Приложение 2'!$A$1:$W$26</definedName>
    <definedName name="Z_16B8344E_73EB_416B_B009_420D58C33AEC_.wvu.Rows" localSheetId="2" hidden="1">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</definedName>
    <definedName name="Z_16B8344E_73EB_416B_B009_420D58C33AEC_.wvu.Rows" localSheetId="3" hidden="1">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</definedName>
    <definedName name="Z_16B8344E_73EB_416B_B009_420D58C33AEC_.wvu.Rows" localSheetId="1" hidden="1">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1B9CDF8A_2F5D_4B91_80D4_6D7CCC92D8AA_.wvu.FilterData" localSheetId="1" hidden="1">'Приложение 2'!$A$8:$AO$8</definedName>
    <definedName name="Z_35164214_6B83_4B40_8294_2E9A0423440B_.wvu.FilterData" localSheetId="1" hidden="1">'Приложение 2'!#REF!</definedName>
    <definedName name="Z_35164214_6B83_4B40_8294_2E9A0423440B_.wvu.PrintArea" localSheetId="2" hidden="1">','!#REF!</definedName>
    <definedName name="Z_35164214_6B83_4B40_8294_2E9A0423440B_.wvu.PrintArea" localSheetId="3" hidden="1">'.'!#REF!</definedName>
    <definedName name="Z_35164214_6B83_4B40_8294_2E9A0423440B_.wvu.PrintArea" localSheetId="1" hidden="1">'Приложение 2'!$A$1:$W$26</definedName>
    <definedName name="Z_35164214_6B83_4B40_8294_2E9A0423440B_.wvu.Rows" localSheetId="2" hidden="1">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</definedName>
    <definedName name="Z_35164214_6B83_4B40_8294_2E9A0423440B_.wvu.Rows" localSheetId="3" hidden="1">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</definedName>
    <definedName name="Z_35164214_6B83_4B40_8294_2E9A0423440B_.wvu.Rows" localSheetId="1" hidden="1">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4B6D6BCB_EE2D_42AC_9192_354A33B0E0EA_.wvu.FilterData" localSheetId="2" hidden="1">','!#REF!</definedName>
    <definedName name="Z_4B6D6BCB_EE2D_42AC_9192_354A33B0E0EA_.wvu.FilterData" localSheetId="1" hidden="1">'Приложение 2'!$A$8:$AO$8</definedName>
    <definedName name="Z_4B6D6BCB_EE2D_42AC_9192_354A33B0E0EA_.wvu.PrintArea" localSheetId="2" hidden="1">','!#REF!</definedName>
    <definedName name="Z_4B6D6BCB_EE2D_42AC_9192_354A33B0E0EA_.wvu.PrintArea" localSheetId="3" hidden="1">'.'!#REF!</definedName>
    <definedName name="Z_4B6D6BCB_EE2D_42AC_9192_354A33B0E0EA_.wvu.PrintArea" localSheetId="1" hidden="1">'Приложение 2'!$A$1:$W$26</definedName>
    <definedName name="Z_4B6D6BCB_EE2D_42AC_9192_354A33B0E0EA_.wvu.Rows" localSheetId="2" hidden="1">','!#REF!,','!#REF!,','!#REF!,','!#REF!,','!#REF!,','!#REF!,','!#REF!,','!#REF!,','!#REF!,','!#REF!,','!#REF!,','!#REF!,','!#REF!,','!#REF!,','!#REF!,','!#REF!,','!#REF!,','!#REF!,','!#REF!,','!#REF!,','!#REF!,','!#REF!</definedName>
    <definedName name="Z_4B6D6BCB_EE2D_42AC_9192_354A33B0E0EA_.wvu.Rows" localSheetId="3" hidden="1">'.'!#REF!,'.'!#REF!,'.'!#REF!,'.'!#REF!,'.'!#REF!,'.'!#REF!,'.'!#REF!,'.'!#REF!,'.'!#REF!,'.'!#REF!,'.'!#REF!,'.'!#REF!,'.'!#REF!,'.'!#REF!</definedName>
    <definedName name="Z_5446568B_FD51_4004_B51D_23EC2018CD0E_.wvu.FilterData" localSheetId="1" hidden="1">'Приложение 2'!$A$8:$AO$8</definedName>
    <definedName name="Z_83613F8C_5050_4CDE_94E5_E4721A2F1A39_.wvu.FilterData" localSheetId="1" hidden="1">'Приложение 2'!$A$8:$AO$8</definedName>
    <definedName name="Z_B742453E_6192_4495_8455_B4A974C6429E_.wvu.FilterData" localSheetId="1" hidden="1">'Приложение 2'!$A$8:$AO$8</definedName>
    <definedName name="Z_B742453E_6192_4495_8455_B4A974C6429E_.wvu.PrintArea" localSheetId="2" hidden="1">','!#REF!</definedName>
    <definedName name="Z_B742453E_6192_4495_8455_B4A974C6429E_.wvu.PrintArea" localSheetId="3" hidden="1">'.'!#REF!</definedName>
    <definedName name="Z_B742453E_6192_4495_8455_B4A974C6429E_.wvu.PrintArea" localSheetId="1" hidden="1">'Приложение 2'!$A$1:$W$26</definedName>
    <definedName name="Z_B742453E_6192_4495_8455_B4A974C6429E_.wvu.Rows" localSheetId="2" hidden="1">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</definedName>
    <definedName name="Z_B742453E_6192_4495_8455_B4A974C6429E_.wvu.Rows" localSheetId="3" hidden="1">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</definedName>
    <definedName name="Z_B742453E_6192_4495_8455_B4A974C6429E_.wvu.Rows" localSheetId="1" hidden="1">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D2C739B3_6C2A_43E1_9B43_1F38401FDF49_.wvu.FilterData" localSheetId="1" hidden="1">'Приложение 2'!$A$8:$AO$8</definedName>
    <definedName name="Z_DE2E8392_397B_4E2C_B9DD_E1C088B12D54_.wvu.FilterData" localSheetId="1" hidden="1">'Приложение 2'!$A$8:$AO$8</definedName>
    <definedName name="Z_DFCDC4A7_B1EE_4F7B_A9A5_CB3F46056C80_.wvu.FilterData" localSheetId="1" hidden="1">'Приложение 2'!$A$8:$AO$8</definedName>
    <definedName name="Z_DFCDC4A7_B1EE_4F7B_A9A5_CB3F46056C80_.wvu.PrintArea" localSheetId="2" hidden="1">','!#REF!</definedName>
    <definedName name="Z_DFCDC4A7_B1EE_4F7B_A9A5_CB3F46056C80_.wvu.PrintArea" localSheetId="3" hidden="1">'.'!#REF!</definedName>
    <definedName name="Z_DFCDC4A7_B1EE_4F7B_A9A5_CB3F46056C80_.wvu.PrintArea" localSheetId="1" hidden="1">'Приложение 2'!$A$1:$W$26</definedName>
    <definedName name="Z_DFCDC4A7_B1EE_4F7B_A9A5_CB3F46056C80_.wvu.Rows" localSheetId="2" hidden="1">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</definedName>
    <definedName name="Z_DFCDC4A7_B1EE_4F7B_A9A5_CB3F46056C80_.wvu.Rows" localSheetId="3" hidden="1">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</definedName>
    <definedName name="Z_DFCDC4A7_B1EE_4F7B_A9A5_CB3F46056C80_.wvu.Rows" localSheetId="1" hidden="1">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E557CDC6_6AA0_4DD0_B6F9_A94A1E4C138A_.wvu.FilterData" localSheetId="1" hidden="1">'Приложение 2'!$A$8:$AO$8</definedName>
    <definedName name="Z_E557CDC6_6AA0_4DD0_B6F9_A94A1E4C138A_.wvu.PrintArea" localSheetId="2" hidden="1">','!#REF!</definedName>
    <definedName name="Z_E557CDC6_6AA0_4DD0_B6F9_A94A1E4C138A_.wvu.PrintArea" localSheetId="3" hidden="1">'.'!#REF!</definedName>
    <definedName name="Z_E557CDC6_6AA0_4DD0_B6F9_A94A1E4C138A_.wvu.PrintArea" localSheetId="1" hidden="1">'Приложение 2'!$A$1:$W$26</definedName>
    <definedName name="Z_E557CDC6_6AA0_4DD0_B6F9_A94A1E4C138A_.wvu.Rows" localSheetId="2" hidden="1">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,','!#REF!</definedName>
    <definedName name="Z_E557CDC6_6AA0_4DD0_B6F9_A94A1E4C138A_.wvu.Rows" localSheetId="3" hidden="1">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,'.'!#REF!</definedName>
    <definedName name="Z_E557CDC6_6AA0_4DD0_B6F9_A94A1E4C138A_.wvu.Rows" localSheetId="1" hidden="1">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F61158DD_B832_4B6B_82D0_8E4EB30BA059_.wvu.FilterData" localSheetId="1" hidden="1">'Приложение 2'!$A$8:$AO$8</definedName>
    <definedName name="_xlnm.Print_Area" localSheetId="2">','!#REF!</definedName>
    <definedName name="_xlnm.Print_Area" localSheetId="3">'.'!#REF!</definedName>
    <definedName name="_xlnm.Print_Area" localSheetId="1">'Приложение 2'!$A$1:$W$26</definedName>
  </definedNames>
  <calcPr calcId="125725"/>
</workbook>
</file>

<file path=xl/calcChain.xml><?xml version="1.0" encoding="utf-8"?>
<calcChain xmlns="http://schemas.openxmlformats.org/spreadsheetml/2006/main">
  <c r="N27" i="2"/>
  <c r="I26"/>
  <c r="H26"/>
  <c r="E24" i="4"/>
  <c r="E25" s="1"/>
  <c r="E26" l="1"/>
  <c r="W24"/>
  <c r="W26" s="1"/>
  <c r="R24"/>
  <c r="R25" s="1"/>
  <c r="R26" s="1"/>
  <c r="N24"/>
  <c r="N25" s="1"/>
  <c r="N26" s="1"/>
  <c r="M24"/>
  <c r="M26" s="1"/>
  <c r="I24"/>
  <c r="I25" s="1"/>
  <c r="G24"/>
  <c r="G25" s="1"/>
  <c r="G26" s="1"/>
  <c r="C20"/>
  <c r="C18"/>
  <c r="D19"/>
  <c r="C17"/>
  <c r="X17" s="1"/>
  <c r="C10"/>
  <c r="I26"/>
  <c r="I28" i="2"/>
  <c r="H28"/>
  <c r="C30" i="7"/>
  <c r="D25" i="4" l="1"/>
  <c r="C26" i="7"/>
  <c r="C25" i="4" l="1"/>
  <c r="V26"/>
  <c r="U26"/>
  <c r="T26"/>
  <c r="S26"/>
  <c r="P26"/>
  <c r="O26"/>
  <c r="L26"/>
  <c r="K26"/>
  <c r="J26"/>
  <c r="H26"/>
  <c r="F26"/>
  <c r="D23"/>
  <c r="D22"/>
  <c r="C22" s="1"/>
  <c r="N24" i="2" s="1"/>
  <c r="J24" s="1"/>
  <c r="D21" i="4"/>
  <c r="C21" s="1"/>
  <c r="N23" i="2" s="1"/>
  <c r="J23" s="1"/>
  <c r="C19" i="4"/>
  <c r="D16"/>
  <c r="C16" s="1"/>
  <c r="N18" i="2" s="1"/>
  <c r="J18" s="1"/>
  <c r="D15" i="4"/>
  <c r="C15" s="1"/>
  <c r="N17" i="2" s="1"/>
  <c r="J17" s="1"/>
  <c r="D14" i="4"/>
  <c r="C14" s="1"/>
  <c r="N16" i="2" s="1"/>
  <c r="J16" s="1"/>
  <c r="D13" i="4"/>
  <c r="C13" s="1"/>
  <c r="N15" i="2" s="1"/>
  <c r="J15" s="1"/>
  <c r="D12" i="4"/>
  <c r="C12" s="1"/>
  <c r="N14" i="2" s="1"/>
  <c r="J14" s="1"/>
  <c r="D11" i="4"/>
  <c r="D24" s="1"/>
  <c r="D26" s="1"/>
  <c r="C23" l="1"/>
  <c r="C11"/>
  <c r="N25" i="2"/>
  <c r="J25" s="1"/>
  <c r="D13" i="7"/>
  <c r="N22" i="2"/>
  <c r="J22" s="1"/>
  <c r="N12"/>
  <c r="D18" i="7"/>
  <c r="D17"/>
  <c r="D19"/>
  <c r="N19" i="2"/>
  <c r="J19" s="1"/>
  <c r="C24" i="4" l="1"/>
  <c r="C26" s="1"/>
  <c r="J12" i="2"/>
  <c r="N13"/>
  <c r="J13" s="1"/>
  <c r="N21"/>
  <c r="J21" s="1"/>
  <c r="D12" i="7"/>
  <c r="D10"/>
  <c r="D6"/>
  <c r="F4"/>
  <c r="D20"/>
  <c r="D7"/>
  <c r="E18"/>
  <c r="F13"/>
  <c r="D21"/>
  <c r="F19"/>
  <c r="F12"/>
  <c r="F18"/>
  <c r="D11"/>
  <c r="J26" i="2" l="1"/>
  <c r="J28" s="1"/>
  <c r="N26"/>
  <c r="N28" s="1"/>
  <c r="D16" i="7"/>
  <c r="E21"/>
  <c r="F20"/>
  <c r="D14"/>
  <c r="F10"/>
  <c r="F14"/>
  <c r="F9"/>
  <c r="F5"/>
  <c r="F21"/>
  <c r="F16"/>
  <c r="E15"/>
  <c r="E14"/>
  <c r="E10"/>
  <c r="E9"/>
  <c r="E8"/>
  <c r="E13"/>
  <c r="C13" s="1"/>
  <c r="E7"/>
  <c r="E5"/>
  <c r="D15"/>
  <c r="D8"/>
  <c r="D4"/>
  <c r="E12"/>
  <c r="D5"/>
  <c r="D9"/>
  <c r="F8"/>
  <c r="E16"/>
  <c r="E19"/>
  <c r="C19" s="1"/>
  <c r="C18"/>
  <c r="E17"/>
  <c r="F11"/>
  <c r="F15"/>
  <c r="F17"/>
  <c r="F6"/>
  <c r="G18" l="1"/>
  <c r="G19"/>
  <c r="C10"/>
  <c r="C16"/>
  <c r="G16" s="1"/>
  <c r="E11"/>
  <c r="C11" s="1"/>
  <c r="C5"/>
  <c r="D24"/>
  <c r="C8"/>
  <c r="E20"/>
  <c r="C20" s="1"/>
  <c r="E6"/>
  <c r="C6" s="1"/>
  <c r="C14"/>
  <c r="C12"/>
  <c r="E4"/>
  <c r="C4" s="1"/>
  <c r="C17"/>
  <c r="C15"/>
  <c r="C21"/>
  <c r="C9"/>
  <c r="G13" l="1"/>
  <c r="G9"/>
  <c r="D29"/>
  <c r="D31" s="1"/>
  <c r="G20"/>
  <c r="G15"/>
  <c r="G8"/>
  <c r="G5"/>
  <c r="G17"/>
  <c r="E24"/>
  <c r="G12"/>
  <c r="G10"/>
  <c r="G4"/>
  <c r="G14"/>
  <c r="G21"/>
  <c r="E29" l="1"/>
  <c r="G11"/>
  <c r="G6"/>
  <c r="E31" l="1"/>
  <c r="F7" l="1"/>
  <c r="C7" l="1"/>
  <c r="C24" s="1"/>
  <c r="G24" s="1"/>
  <c r="F24"/>
  <c r="G7" l="1"/>
  <c r="F29" l="1"/>
  <c r="F31" l="1"/>
  <c r="C29"/>
  <c r="C31" s="1"/>
  <c r="B24" l="1"/>
</calcChain>
</file>

<file path=xl/comments1.xml><?xml version="1.0" encoding="utf-8"?>
<comments xmlns="http://schemas.openxmlformats.org/spreadsheetml/2006/main">
  <authors>
    <author>Автор</author>
  </authors>
  <commentList>
    <comment ref="N1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дефлятора</t>
        </r>
      </text>
    </comment>
    <comment ref="R1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дефлятора</t>
        </r>
      </text>
    </comment>
    <comment ref="N2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смета проверена и согласована</t>
        </r>
      </text>
    </comment>
  </commentList>
</comments>
</file>

<file path=xl/sharedStrings.xml><?xml version="1.0" encoding="utf-8"?>
<sst xmlns="http://schemas.openxmlformats.org/spreadsheetml/2006/main" count="181" uniqueCount="111">
  <si>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</si>
  <si>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</si>
  <si>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</si>
  <si>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</si>
  <si>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</si>
  <si>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</si>
  <si>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</si>
  <si>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</si>
  <si>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</si>
  <si>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</si>
  <si>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</si>
  <si>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</si>
  <si>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</si>
  <si>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</si>
  <si>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</si>
  <si>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</si>
  <si>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</si>
  <si>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</si>
  <si>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</si>
  <si>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</si>
  <si>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</si>
  <si>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</si>
  <si>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</si>
  <si>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</si>
  <si>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</si>
  <si>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</si>
  <si>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</si>
  <si>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</si>
  <si>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</si>
  <si>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</si>
  <si>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</si>
  <si>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</si>
  <si>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</si>
  <si>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</si>
  <si>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Итого по муниципальному образованию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</si>
  <si>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</si>
  <si>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</si>
  <si>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</si>
  <si>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</si>
  <si>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</si>
  <si>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</si>
  <si>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</si>
  <si>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</si>
  <si>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</si>
  <si>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</si>
  <si>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</si>
  <si>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</si>
  <si>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</si>
  <si>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</si>
  <si>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</si>
  <si>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</si>
  <si>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</si>
  <si>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</si>
  <si>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РО</t>
  </si>
  <si>
    <t>кирпич</t>
  </si>
  <si>
    <t>панель</t>
  </si>
  <si>
    <t>1</t>
  </si>
  <si>
    <t>2</t>
  </si>
  <si>
    <t>3</t>
  </si>
  <si>
    <t>5</t>
  </si>
  <si>
    <t>4</t>
  </si>
  <si>
    <t>Муниципальное образование Скребловское сельское поселение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</si>
  <si>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</si>
  <si>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</si>
  <si>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</si>
  <si>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</si>
  <si>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</si>
  <si>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</si>
  <si>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10</t>
  </si>
  <si>
    <t>Пос. Скреблово, д. 35</t>
  </si>
  <si>
    <t>Пос. Скреблово, д. 4</t>
  </si>
  <si>
    <t>Пос. Скреблово, д. 7</t>
  </si>
  <si>
    <t>Дер. Домкино, д. 11</t>
  </si>
  <si>
    <t>Дер. Наволок, д. 12</t>
  </si>
  <si>
    <t>Пос. Межозерный, д. 6</t>
  </si>
  <si>
    <t>Пос. Скреблово, д. 20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</si>
  <si>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</si>
  <si>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</si>
  <si>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</si>
  <si>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</si>
  <si>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</si>
  <si>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</si>
  <si>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</si>
  <si>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</si>
  <si>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</si>
  <si>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</si>
  <si>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</si>
  <si>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</si>
  <si>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</si>
  <si>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</si>
  <si>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</si>
  <si>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</si>
  <si>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</si>
  <si>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</si>
  <si>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</si>
  <si>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</si>
  <si>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</si>
  <si>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разница с разделом 1</t>
  </si>
  <si>
    <t xml:space="preserve">со строительным контролем </t>
  </si>
  <si>
    <t>Приложение  1</t>
  </si>
  <si>
    <t>Краткосрочный план реализации в 2020, 2021 и 2022 годах Региональной программы капитального ремонта общего имущества в многоквартирных домах, расположенных на территории Скребловского сельского поселения Лужского муниципального района Ленинградской области</t>
  </si>
  <si>
    <t>Раздел I. Перечень многоквартирных домов, которые подлежат капитальному ремонту в 2020, 2021 и 2022 годах</t>
  </si>
  <si>
    <t>Пос Межозерный, д. 6</t>
  </si>
  <si>
    <t>Итого по муниципальному образованию со строительным контролем</t>
  </si>
  <si>
    <t>Вссего по муниципальному образованию</t>
  </si>
  <si>
    <t>Строительный контроль</t>
  </si>
  <si>
    <t>Всего по муниципальному образованию</t>
  </si>
  <si>
    <t xml:space="preserve"> Реестр многоквартирных домов, которые подлежат капитальному ремонту в 2020, 2021 и 2022 году</t>
  </si>
  <si>
    <t>Приложение 2                                           к постановлению администрации от 27.08.2019 года № 319</t>
  </si>
  <si>
    <t xml:space="preserve">от  27.08.2019 года № 319 </t>
  </si>
  <si>
    <t>к постановлению администрации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</si>
</sst>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;[Red]#,##0.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9" fillId="0" borderId="0"/>
    <xf numFmtId="0" fontId="11" fillId="0" borderId="0"/>
    <xf numFmtId="0" fontId="12" fillId="0" borderId="0"/>
    <xf numFmtId="9" fontId="4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6" fillId="0" borderId="0"/>
    <xf numFmtId="0" fontId="9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0" fillId="0" borderId="0" xfId="0"/>
    <xf numFmtId="1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right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horizontal="right" vertical="center"/>
    </xf>
    <xf numFmtId="2" fontId="8" fillId="2" borderId="0" xfId="0" applyNumberFormat="1" applyFont="1" applyFill="1" applyAlignment="1">
      <alignment horizontal="right" vertical="center"/>
    </xf>
    <xf numFmtId="0" fontId="8" fillId="2" borderId="9" xfId="0" applyNumberFormat="1" applyFont="1" applyFill="1" applyBorder="1" applyAlignment="1">
      <alignment horizontal="left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 indent="1"/>
    </xf>
    <xf numFmtId="2" fontId="8" fillId="2" borderId="9" xfId="0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8" fillId="2" borderId="0" xfId="0" applyFont="1" applyFill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right" vertical="center" indent="1"/>
    </xf>
    <xf numFmtId="49" fontId="8" fillId="2" borderId="9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3" fillId="2" borderId="0" xfId="0" applyFont="1" applyFill="1"/>
    <xf numFmtId="0" fontId="18" fillId="2" borderId="0" xfId="0" applyFont="1" applyFill="1"/>
    <xf numFmtId="4" fontId="8" fillId="2" borderId="19" xfId="0" applyNumberFormat="1" applyFont="1" applyFill="1" applyBorder="1" applyAlignment="1">
      <alignment horizontal="center" vertical="center"/>
    </xf>
    <xf numFmtId="0" fontId="3" fillId="2" borderId="9" xfId="0" applyFont="1" applyFill="1" applyBorder="1"/>
    <xf numFmtId="4" fontId="8" fillId="2" borderId="9" xfId="0" applyNumberFormat="1" applyFont="1" applyFill="1" applyBorder="1"/>
    <xf numFmtId="0" fontId="8" fillId="2" borderId="0" xfId="0" applyFont="1" applyFill="1" applyAlignment="1"/>
    <xf numFmtId="0" fontId="8" fillId="2" borderId="0" xfId="0" applyFont="1" applyFill="1"/>
    <xf numFmtId="4" fontId="8" fillId="2" borderId="0" xfId="0" applyNumberFormat="1" applyFont="1" applyFill="1"/>
    <xf numFmtId="0" fontId="10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textRotation="90" wrapText="1"/>
    </xf>
    <xf numFmtId="4" fontId="7" fillId="2" borderId="9" xfId="0" applyNumberFormat="1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left" vertical="center"/>
    </xf>
    <xf numFmtId="14" fontId="8" fillId="2" borderId="9" xfId="0" applyNumberFormat="1" applyFont="1" applyFill="1" applyBorder="1" applyAlignment="1">
      <alignment horizontal="right" vertical="center" inden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/>
    </xf>
    <xf numFmtId="4" fontId="8" fillId="2" borderId="19" xfId="0" applyNumberFormat="1" applyFont="1" applyFill="1" applyBorder="1" applyAlignment="1">
      <alignment horizontal="right" vertical="center" indent="1"/>
    </xf>
    <xf numFmtId="0" fontId="8" fillId="2" borderId="9" xfId="0" applyFont="1" applyFill="1" applyBorder="1"/>
    <xf numFmtId="2" fontId="19" fillId="2" borderId="0" xfId="0" applyNumberFormat="1" applyFont="1" applyFill="1" applyAlignment="1">
      <alignment horizontal="right" vertical="center"/>
    </xf>
    <xf numFmtId="2" fontId="19" fillId="2" borderId="11" xfId="0" applyNumberFormat="1" applyFont="1" applyFill="1" applyBorder="1" applyAlignment="1">
      <alignment horizontal="center" vertical="center"/>
    </xf>
    <xf numFmtId="2" fontId="19" fillId="2" borderId="9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right" vertical="center" indent="1"/>
    </xf>
    <xf numFmtId="0" fontId="19" fillId="2" borderId="0" xfId="0" applyFont="1" applyFill="1"/>
    <xf numFmtId="2" fontId="2" fillId="2" borderId="0" xfId="0" applyNumberFormat="1" applyFont="1" applyFill="1" applyAlignment="1">
      <alignment horizontal="right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0" xfId="0" applyFont="1" applyFill="1"/>
    <xf numFmtId="2" fontId="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/>
    <xf numFmtId="0" fontId="20" fillId="2" borderId="0" xfId="0" applyFont="1" applyFill="1"/>
    <xf numFmtId="0" fontId="8" fillId="2" borderId="9" xfId="0" applyFont="1" applyFill="1" applyBorder="1" applyAlignment="1">
      <alignment horizontal="left" wrapText="1"/>
    </xf>
    <xf numFmtId="1" fontId="18" fillId="2" borderId="0" xfId="0" applyNumberFormat="1" applyFont="1" applyFill="1" applyAlignment="1"/>
    <xf numFmtId="0" fontId="21" fillId="2" borderId="0" xfId="0" applyFont="1" applyFill="1"/>
    <xf numFmtId="164" fontId="10" fillId="2" borderId="0" xfId="0" applyNumberFormat="1" applyFont="1" applyFill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4" fontId="7" fillId="2" borderId="9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2" xfId="0" applyNumberFormat="1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 wrapText="1"/>
    </xf>
    <xf numFmtId="1" fontId="8" fillId="2" borderId="2" xfId="0" applyNumberFormat="1" applyFont="1" applyFill="1" applyBorder="1" applyAlignment="1">
      <alignment horizontal="center" vertical="center" textRotation="90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</cellXfs>
  <cellStyles count="29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 2" xfId="16"/>
    <cellStyle name="Финансовый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topLeftCell="C1" zoomScale="80" zoomScaleNormal="80" zoomScaleSheetLayoutView="80" workbookViewId="0">
      <selection activeCell="B4" sqref="B4:P4"/>
    </sheetView>
  </sheetViews>
  <sheetFormatPr defaultColWidth="0" defaultRowHeight="15.75"/>
  <cols>
    <col min="1" max="1" width="5.28515625" style="66" customWidth="1"/>
    <col min="2" max="2" width="73.28515625" style="67" customWidth="1"/>
    <col min="3" max="4" width="9.140625" style="33" customWidth="1"/>
    <col min="5" max="5" width="25.5703125" style="33" customWidth="1"/>
    <col min="6" max="6" width="9.140625" style="33" customWidth="1"/>
    <col min="7" max="7" width="9.140625" style="34" customWidth="1"/>
    <col min="8" max="8" width="15.28515625" style="33" customWidth="1"/>
    <col min="9" max="9" width="16.140625" style="33" customWidth="1"/>
    <col min="10" max="10" width="25.7109375" style="35" customWidth="1"/>
    <col min="11" max="12" width="9.140625" style="35" customWidth="1"/>
    <col min="13" max="13" width="16" style="35" customWidth="1"/>
    <col min="14" max="14" width="20.140625" style="35" customWidth="1"/>
    <col min="15" max="15" width="13.140625" style="33" customWidth="1"/>
    <col min="16" max="16" width="9.140625" style="33" customWidth="1"/>
    <col min="17" max="18" width="0" style="45" hidden="1" customWidth="1"/>
    <col min="19" max="16384" width="9.140625" style="45" hidden="1"/>
  </cols>
  <sheetData>
    <row r="1" spans="1:16">
      <c r="A1" s="59"/>
      <c r="B1" s="15"/>
      <c r="C1" s="2"/>
      <c r="D1" s="3"/>
      <c r="E1" s="3"/>
      <c r="F1" s="4"/>
      <c r="G1" s="4"/>
      <c r="H1" s="3"/>
      <c r="I1" s="2"/>
      <c r="J1" s="5"/>
      <c r="K1" s="5"/>
      <c r="L1" s="5"/>
      <c r="M1" s="5"/>
      <c r="N1" s="5" t="s">
        <v>99</v>
      </c>
      <c r="O1" s="3"/>
      <c r="P1" s="3"/>
    </row>
    <row r="2" spans="1:16">
      <c r="A2" s="59"/>
      <c r="B2" s="15"/>
      <c r="C2" s="2"/>
      <c r="D2" s="3"/>
      <c r="E2" s="3"/>
      <c r="F2" s="4"/>
      <c r="G2" s="4"/>
      <c r="H2" s="3"/>
      <c r="I2" s="2"/>
      <c r="J2" s="5"/>
      <c r="K2" s="5"/>
      <c r="L2" s="5"/>
      <c r="M2" s="5"/>
      <c r="N2" s="104" t="s">
        <v>110</v>
      </c>
      <c r="O2" s="3"/>
      <c r="P2" s="3"/>
    </row>
    <row r="3" spans="1:16">
      <c r="A3" s="59"/>
      <c r="B3" s="15"/>
      <c r="C3" s="2"/>
      <c r="D3" s="3"/>
      <c r="E3" s="3"/>
      <c r="F3" s="4"/>
      <c r="G3" s="4"/>
      <c r="H3" s="3"/>
      <c r="I3" s="2"/>
      <c r="J3" s="5"/>
      <c r="K3" s="5"/>
      <c r="L3" s="5"/>
      <c r="M3" s="5"/>
      <c r="N3" s="104" t="s">
        <v>109</v>
      </c>
      <c r="O3" s="3"/>
      <c r="P3" s="3"/>
    </row>
    <row r="4" spans="1:16">
      <c r="A4" s="60"/>
      <c r="B4" s="112" t="s">
        <v>100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>
      <c r="A5" s="23"/>
      <c r="B5" s="15"/>
      <c r="C5" s="2"/>
      <c r="D5" s="113" t="s">
        <v>101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3"/>
      <c r="P5" s="3"/>
    </row>
    <row r="6" spans="1:16" ht="24" customHeight="1">
      <c r="A6" s="114" t="s">
        <v>1</v>
      </c>
      <c r="B6" s="115" t="s">
        <v>2</v>
      </c>
      <c r="C6" s="116" t="s">
        <v>35</v>
      </c>
      <c r="D6" s="116"/>
      <c r="E6" s="117" t="s">
        <v>36</v>
      </c>
      <c r="F6" s="118" t="s">
        <v>37</v>
      </c>
      <c r="G6" s="118" t="s">
        <v>38</v>
      </c>
      <c r="H6" s="119" t="s">
        <v>39</v>
      </c>
      <c r="I6" s="120" t="s">
        <v>40</v>
      </c>
      <c r="J6" s="121" t="s">
        <v>41</v>
      </c>
      <c r="K6" s="121"/>
      <c r="L6" s="121"/>
      <c r="M6" s="121"/>
      <c r="N6" s="121"/>
      <c r="O6" s="119" t="s">
        <v>42</v>
      </c>
      <c r="P6" s="119" t="s">
        <v>43</v>
      </c>
    </row>
    <row r="7" spans="1:16" ht="15" customHeight="1">
      <c r="A7" s="114"/>
      <c r="B7" s="115"/>
      <c r="C7" s="120" t="s">
        <v>44</v>
      </c>
      <c r="D7" s="119" t="s">
        <v>45</v>
      </c>
      <c r="E7" s="117"/>
      <c r="F7" s="118"/>
      <c r="G7" s="118"/>
      <c r="H7" s="119"/>
      <c r="I7" s="120"/>
      <c r="J7" s="107" t="s">
        <v>46</v>
      </c>
      <c r="K7" s="50"/>
      <c r="L7" s="50"/>
      <c r="M7" s="49"/>
      <c r="N7" s="49"/>
      <c r="O7" s="119"/>
      <c r="P7" s="119"/>
    </row>
    <row r="8" spans="1:16" ht="91.5" customHeight="1">
      <c r="A8" s="114"/>
      <c r="B8" s="115"/>
      <c r="C8" s="120"/>
      <c r="D8" s="119"/>
      <c r="E8" s="117"/>
      <c r="F8" s="118"/>
      <c r="G8" s="118"/>
      <c r="H8" s="119"/>
      <c r="I8" s="120"/>
      <c r="J8" s="107"/>
      <c r="K8" s="50" t="s">
        <v>47</v>
      </c>
      <c r="L8" s="50" t="s">
        <v>48</v>
      </c>
      <c r="M8" s="50" t="s">
        <v>49</v>
      </c>
      <c r="N8" s="50" t="s">
        <v>50</v>
      </c>
      <c r="O8" s="119"/>
      <c r="P8" s="119"/>
    </row>
    <row r="9" spans="1:16" ht="18" customHeight="1">
      <c r="A9" s="61"/>
      <c r="B9" s="62"/>
      <c r="C9" s="120"/>
      <c r="D9" s="119"/>
      <c r="E9" s="117"/>
      <c r="F9" s="118"/>
      <c r="G9" s="118"/>
      <c r="H9" s="10" t="s">
        <v>51</v>
      </c>
      <c r="I9" s="6" t="s">
        <v>52</v>
      </c>
      <c r="J9" s="49" t="s">
        <v>30</v>
      </c>
      <c r="K9" s="49"/>
      <c r="L9" s="49"/>
      <c r="M9" s="49" t="s">
        <v>30</v>
      </c>
      <c r="N9" s="49" t="s">
        <v>30</v>
      </c>
      <c r="O9" s="119"/>
      <c r="P9" s="119"/>
    </row>
    <row r="10" spans="1:16">
      <c r="A10" s="63">
        <v>1</v>
      </c>
      <c r="B10" s="64">
        <v>2</v>
      </c>
      <c r="C10" s="7">
        <v>3</v>
      </c>
      <c r="D10" s="48">
        <v>4</v>
      </c>
      <c r="E10" s="48">
        <v>5</v>
      </c>
      <c r="F10" s="8">
        <v>6</v>
      </c>
      <c r="G10" s="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</row>
    <row r="11" spans="1:16">
      <c r="A11" s="110" t="s">
        <v>61</v>
      </c>
      <c r="B11" s="110"/>
      <c r="C11" s="53"/>
      <c r="D11" s="20"/>
      <c r="E11" s="58"/>
      <c r="F11" s="20"/>
      <c r="G11" s="20"/>
      <c r="H11" s="58"/>
      <c r="I11" s="20"/>
      <c r="J11" s="9"/>
      <c r="K11" s="21"/>
      <c r="L11" s="21"/>
      <c r="M11" s="21"/>
      <c r="N11" s="21"/>
      <c r="O11" s="21"/>
      <c r="P11" s="21"/>
    </row>
    <row r="12" spans="1:16">
      <c r="A12" s="24">
        <v>1</v>
      </c>
      <c r="B12" s="25" t="s">
        <v>72</v>
      </c>
      <c r="C12" s="53">
        <v>1965</v>
      </c>
      <c r="D12" s="20"/>
      <c r="E12" s="56" t="s">
        <v>54</v>
      </c>
      <c r="F12" s="32" t="s">
        <v>56</v>
      </c>
      <c r="G12" s="20"/>
      <c r="H12" s="57">
        <v>110.4</v>
      </c>
      <c r="I12" s="56">
        <v>6</v>
      </c>
      <c r="J12" s="9">
        <f t="shared" ref="J12:J18" si="0">K12+L12+M12+N12</f>
        <v>125902.61</v>
      </c>
      <c r="K12" s="21"/>
      <c r="L12" s="21"/>
      <c r="M12" s="21"/>
      <c r="N12" s="9">
        <f>SUMIF('Приложение 2'!B:B,B12,'Приложение 2'!C:C)+SUMIF(','!B:B,B12,','!C:C)+SUMIF('.'!B:B,B12,'.'!C:C)</f>
        <v>125902.61</v>
      </c>
      <c r="O12" s="65">
        <v>44926</v>
      </c>
      <c r="P12" s="20" t="s">
        <v>53</v>
      </c>
    </row>
    <row r="13" spans="1:16">
      <c r="A13" s="24">
        <v>2</v>
      </c>
      <c r="B13" s="25" t="s">
        <v>62</v>
      </c>
      <c r="C13" s="53">
        <v>1975</v>
      </c>
      <c r="D13" s="20"/>
      <c r="E13" s="56" t="s">
        <v>54</v>
      </c>
      <c r="F13" s="32" t="s">
        <v>57</v>
      </c>
      <c r="G13" s="20"/>
      <c r="H13" s="57">
        <v>999.2</v>
      </c>
      <c r="I13" s="56">
        <v>33</v>
      </c>
      <c r="J13" s="9">
        <f t="shared" si="0"/>
        <v>1513023.6</v>
      </c>
      <c r="K13" s="21"/>
      <c r="L13" s="21"/>
      <c r="M13" s="21"/>
      <c r="N13" s="9">
        <f>SUMIF('Приложение 2'!B:B,B13,'Приложение 2'!C:C)+SUMIF(','!B:B,B13,','!C:C)+SUMIF('.'!B:B,B13,'.'!C:C)</f>
        <v>1513023.6</v>
      </c>
      <c r="O13" s="65">
        <v>44926</v>
      </c>
      <c r="P13" s="20" t="s">
        <v>53</v>
      </c>
    </row>
    <row r="14" spans="1:16">
      <c r="A14" s="24">
        <v>3</v>
      </c>
      <c r="B14" s="25" t="s">
        <v>63</v>
      </c>
      <c r="C14" s="53">
        <v>1964</v>
      </c>
      <c r="D14" s="20"/>
      <c r="E14" s="56" t="s">
        <v>54</v>
      </c>
      <c r="F14" s="32" t="s">
        <v>57</v>
      </c>
      <c r="G14" s="20"/>
      <c r="H14" s="57">
        <v>421.5</v>
      </c>
      <c r="I14" s="56">
        <v>24</v>
      </c>
      <c r="J14" s="9">
        <f t="shared" si="0"/>
        <v>942014.4</v>
      </c>
      <c r="K14" s="21"/>
      <c r="L14" s="21"/>
      <c r="M14" s="21"/>
      <c r="N14" s="9">
        <f>SUMIF('Приложение 2'!B:B,B14,'Приложение 2'!C:C)+SUMIF(','!B:B,B14,','!C:C)+SUMIF('.'!B:B,B14,'.'!C:C)</f>
        <v>942014.4</v>
      </c>
      <c r="O14" s="65">
        <v>44926</v>
      </c>
      <c r="P14" s="20" t="s">
        <v>53</v>
      </c>
    </row>
    <row r="15" spans="1:16">
      <c r="A15" s="24">
        <v>4</v>
      </c>
      <c r="B15" s="25" t="s">
        <v>64</v>
      </c>
      <c r="C15" s="53">
        <v>1970</v>
      </c>
      <c r="D15" s="20"/>
      <c r="E15" s="56" t="s">
        <v>54</v>
      </c>
      <c r="F15" s="32" t="s">
        <v>57</v>
      </c>
      <c r="G15" s="20"/>
      <c r="H15" s="57">
        <v>586.9</v>
      </c>
      <c r="I15" s="56">
        <v>44</v>
      </c>
      <c r="J15" s="9">
        <f t="shared" si="0"/>
        <v>1084203.6000000001</v>
      </c>
      <c r="K15" s="21"/>
      <c r="L15" s="21"/>
      <c r="M15" s="21"/>
      <c r="N15" s="9">
        <f>SUMIF('Приложение 2'!B:B,B15,'Приложение 2'!C:C)+SUMIF(','!B:B,B15,','!C:C)+SUMIF('.'!B:B,B15,'.'!C:C)</f>
        <v>1084203.6000000001</v>
      </c>
      <c r="O15" s="65">
        <v>44926</v>
      </c>
      <c r="P15" s="20" t="s">
        <v>53</v>
      </c>
    </row>
    <row r="16" spans="1:16">
      <c r="A16" s="24">
        <v>5</v>
      </c>
      <c r="B16" s="25" t="s">
        <v>65</v>
      </c>
      <c r="C16" s="53">
        <v>1968</v>
      </c>
      <c r="D16" s="20"/>
      <c r="E16" s="56" t="s">
        <v>54</v>
      </c>
      <c r="F16" s="32" t="s">
        <v>57</v>
      </c>
      <c r="G16" s="20"/>
      <c r="H16" s="57">
        <v>517.9</v>
      </c>
      <c r="I16" s="56">
        <v>33</v>
      </c>
      <c r="J16" s="9">
        <f t="shared" si="0"/>
        <v>1131913.2</v>
      </c>
      <c r="K16" s="21"/>
      <c r="L16" s="21"/>
      <c r="M16" s="21"/>
      <c r="N16" s="9">
        <f>SUMIF('Приложение 2'!B:B,B16,'Приложение 2'!C:C)+SUMIF(','!B:B,B16,','!C:C)+SUMIF('.'!B:B,B16,'.'!C:C)</f>
        <v>1131913.2</v>
      </c>
      <c r="O16" s="65">
        <v>44926</v>
      </c>
      <c r="P16" s="20" t="s">
        <v>53</v>
      </c>
    </row>
    <row r="17" spans="1:16">
      <c r="A17" s="24">
        <v>6</v>
      </c>
      <c r="B17" s="25" t="s">
        <v>66</v>
      </c>
      <c r="C17" s="53">
        <v>1970</v>
      </c>
      <c r="D17" s="20"/>
      <c r="E17" s="56" t="s">
        <v>54</v>
      </c>
      <c r="F17" s="32" t="s">
        <v>57</v>
      </c>
      <c r="G17" s="20"/>
      <c r="H17" s="57">
        <v>587.1</v>
      </c>
      <c r="I17" s="56">
        <v>29</v>
      </c>
      <c r="J17" s="9">
        <f t="shared" si="0"/>
        <v>1077894</v>
      </c>
      <c r="K17" s="21"/>
      <c r="L17" s="21"/>
      <c r="M17" s="21"/>
      <c r="N17" s="9">
        <f>SUMIF('Приложение 2'!B:B,B17,'Приложение 2'!C:C)+SUMIF(','!B:B,B17,','!C:C)+SUMIF('.'!B:B,B17,'.'!C:C)</f>
        <v>1077894</v>
      </c>
      <c r="O17" s="65">
        <v>44926</v>
      </c>
      <c r="P17" s="20" t="s">
        <v>53</v>
      </c>
    </row>
    <row r="18" spans="1:16">
      <c r="A18" s="24">
        <v>7</v>
      </c>
      <c r="B18" s="25" t="s">
        <v>67</v>
      </c>
      <c r="C18" s="53">
        <v>1971</v>
      </c>
      <c r="D18" s="20"/>
      <c r="E18" s="56" t="s">
        <v>54</v>
      </c>
      <c r="F18" s="32" t="s">
        <v>57</v>
      </c>
      <c r="G18" s="20"/>
      <c r="H18" s="57">
        <v>607</v>
      </c>
      <c r="I18" s="56">
        <v>21</v>
      </c>
      <c r="J18" s="9">
        <f t="shared" si="0"/>
        <v>1077912</v>
      </c>
      <c r="K18" s="21"/>
      <c r="L18" s="21"/>
      <c r="M18" s="21"/>
      <c r="N18" s="9">
        <f>SUMIF('Приложение 2'!B:B,B18,'Приложение 2'!C:C)+SUMIF(','!B:B,B18,','!C:C)+SUMIF('.'!B:B,B18,'.'!C:C)</f>
        <v>1077912</v>
      </c>
      <c r="O18" s="65">
        <v>44926</v>
      </c>
      <c r="P18" s="20" t="s">
        <v>53</v>
      </c>
    </row>
    <row r="19" spans="1:16">
      <c r="A19" s="24">
        <v>8</v>
      </c>
      <c r="B19" s="25" t="s">
        <v>73</v>
      </c>
      <c r="C19" s="53">
        <v>1968</v>
      </c>
      <c r="D19" s="20"/>
      <c r="E19" s="56" t="s">
        <v>54</v>
      </c>
      <c r="F19" s="32" t="s">
        <v>57</v>
      </c>
      <c r="G19" s="20"/>
      <c r="H19" s="57">
        <v>541.79999999999995</v>
      </c>
      <c r="I19" s="56">
        <v>27</v>
      </c>
      <c r="J19" s="9">
        <f t="shared" ref="J19:J25" si="1">K19+L19+M19+N19</f>
        <v>272687.40999999997</v>
      </c>
      <c r="K19" s="21"/>
      <c r="L19" s="21"/>
      <c r="M19" s="21"/>
      <c r="N19" s="9">
        <f>SUMIF('Приложение 2'!B:B,B19,'Приложение 2'!C:C)+SUMIF(','!B:B,B19,','!C:C)+SUMIF('.'!B:B,B19,'.'!C:C)</f>
        <v>272687.40999999997</v>
      </c>
      <c r="O19" s="65">
        <v>44926</v>
      </c>
      <c r="P19" s="20" t="s">
        <v>53</v>
      </c>
    </row>
    <row r="20" spans="1:16">
      <c r="A20" s="24">
        <v>9</v>
      </c>
      <c r="B20" s="25" t="s">
        <v>74</v>
      </c>
      <c r="C20" s="53">
        <v>1987</v>
      </c>
      <c r="D20" s="20"/>
      <c r="E20" s="56" t="s">
        <v>55</v>
      </c>
      <c r="F20" s="32" t="s">
        <v>58</v>
      </c>
      <c r="G20" s="20"/>
      <c r="H20" s="57">
        <v>3330.3</v>
      </c>
      <c r="I20" s="56">
        <v>153</v>
      </c>
      <c r="J20" s="9">
        <v>3038780.4</v>
      </c>
      <c r="K20" s="21"/>
      <c r="L20" s="21"/>
      <c r="M20" s="21"/>
      <c r="N20" s="9">
        <v>3038780.4</v>
      </c>
      <c r="O20" s="65">
        <v>44926</v>
      </c>
      <c r="P20" s="20" t="s">
        <v>53</v>
      </c>
    </row>
    <row r="21" spans="1:16">
      <c r="A21" s="24">
        <v>10</v>
      </c>
      <c r="B21" s="25" t="s">
        <v>68</v>
      </c>
      <c r="C21" s="53">
        <v>1989</v>
      </c>
      <c r="D21" s="20"/>
      <c r="E21" s="56" t="s">
        <v>55</v>
      </c>
      <c r="F21" s="32" t="s">
        <v>59</v>
      </c>
      <c r="G21" s="20"/>
      <c r="H21" s="57">
        <v>5036.7</v>
      </c>
      <c r="I21" s="56">
        <v>207</v>
      </c>
      <c r="J21" s="9">
        <f t="shared" si="1"/>
        <v>22430317.379999999</v>
      </c>
      <c r="K21" s="21"/>
      <c r="L21" s="21"/>
      <c r="M21" s="21"/>
      <c r="N21" s="9">
        <f>SUMIF('Приложение 2'!B:B,B21,'Приложение 2'!C:C)+SUMIF(','!B:B,B21,','!C:C)+SUMIF('.'!B:B,B21,'.'!C:C)</f>
        <v>22430317.379999999</v>
      </c>
      <c r="O21" s="65">
        <v>44926</v>
      </c>
      <c r="P21" s="20" t="s">
        <v>53</v>
      </c>
    </row>
    <row r="22" spans="1:16">
      <c r="A22" s="24">
        <v>11</v>
      </c>
      <c r="B22" s="25" t="s">
        <v>75</v>
      </c>
      <c r="C22" s="53">
        <v>1949</v>
      </c>
      <c r="D22" s="20"/>
      <c r="E22" s="56" t="s">
        <v>54</v>
      </c>
      <c r="F22" s="32" t="s">
        <v>56</v>
      </c>
      <c r="G22" s="20"/>
      <c r="H22" s="57">
        <v>197.5</v>
      </c>
      <c r="I22" s="56">
        <v>7</v>
      </c>
      <c r="J22" s="9">
        <f t="shared" si="1"/>
        <v>304246.28000000003</v>
      </c>
      <c r="K22" s="21"/>
      <c r="L22" s="21"/>
      <c r="M22" s="21"/>
      <c r="N22" s="9">
        <f>SUMIF('Приложение 2'!B:B,B22,'Приложение 2'!C:C)+SUMIF(','!B:B,B22,','!C:C)+SUMIF('.'!B:B,B22,'.'!C:C)</f>
        <v>304246.28000000003</v>
      </c>
      <c r="O22" s="65">
        <v>44926</v>
      </c>
      <c r="P22" s="20" t="s">
        <v>53</v>
      </c>
    </row>
    <row r="23" spans="1:16">
      <c r="A23" s="24">
        <v>12</v>
      </c>
      <c r="B23" s="25" t="s">
        <v>69</v>
      </c>
      <c r="C23" s="53">
        <v>1961</v>
      </c>
      <c r="D23" s="20"/>
      <c r="E23" s="56" t="s">
        <v>54</v>
      </c>
      <c r="F23" s="32" t="s">
        <v>57</v>
      </c>
      <c r="G23" s="20"/>
      <c r="H23" s="57">
        <v>290.2</v>
      </c>
      <c r="I23" s="56">
        <v>17</v>
      </c>
      <c r="J23" s="9">
        <f t="shared" si="1"/>
        <v>148816.88</v>
      </c>
      <c r="K23" s="21"/>
      <c r="L23" s="21"/>
      <c r="M23" s="21"/>
      <c r="N23" s="9">
        <f>SUMIF('Приложение 2'!B:B,B23,'Приложение 2'!C:C)+SUMIF(','!B:B,B23,','!C:C)+SUMIF('.'!B:B,B23,'.'!C:C)</f>
        <v>148816.88</v>
      </c>
      <c r="O23" s="65">
        <v>44926</v>
      </c>
      <c r="P23" s="20" t="s">
        <v>53</v>
      </c>
    </row>
    <row r="24" spans="1:16">
      <c r="A24" s="24">
        <v>13</v>
      </c>
      <c r="B24" s="25" t="s">
        <v>70</v>
      </c>
      <c r="C24" s="53">
        <v>1978</v>
      </c>
      <c r="D24" s="20"/>
      <c r="E24" s="56" t="s">
        <v>54</v>
      </c>
      <c r="F24" s="32" t="s">
        <v>60</v>
      </c>
      <c r="G24" s="20"/>
      <c r="H24" s="57">
        <v>963.6</v>
      </c>
      <c r="I24" s="56">
        <v>37</v>
      </c>
      <c r="J24" s="9">
        <f t="shared" si="1"/>
        <v>637102.15999999992</v>
      </c>
      <c r="K24" s="21"/>
      <c r="L24" s="21"/>
      <c r="M24" s="21"/>
      <c r="N24" s="9">
        <f>SUMIF('Приложение 2'!B:B,B24,'Приложение 2'!C:C)+SUMIF(','!B:B,B24,','!C:C)+SUMIF('.'!B:B,B24,'.'!C:C)</f>
        <v>637102.15999999992</v>
      </c>
      <c r="O24" s="65">
        <v>44926</v>
      </c>
      <c r="P24" s="20" t="s">
        <v>53</v>
      </c>
    </row>
    <row r="25" spans="1:16">
      <c r="A25" s="24">
        <v>14</v>
      </c>
      <c r="B25" s="25" t="s">
        <v>71</v>
      </c>
      <c r="C25" s="53">
        <v>1978</v>
      </c>
      <c r="D25" s="20"/>
      <c r="E25" s="56" t="s">
        <v>54</v>
      </c>
      <c r="F25" s="32" t="s">
        <v>60</v>
      </c>
      <c r="G25" s="20"/>
      <c r="H25" s="57">
        <v>968.7</v>
      </c>
      <c r="I25" s="56">
        <v>45</v>
      </c>
      <c r="J25" s="9">
        <f t="shared" si="1"/>
        <v>1789148.92</v>
      </c>
      <c r="K25" s="21"/>
      <c r="L25" s="21"/>
      <c r="M25" s="21"/>
      <c r="N25" s="9">
        <f>SUMIF('Приложение 2'!B:B,B25,'Приложение 2'!C:C)+SUMIF(','!B:B,B25,','!C:C)+SUMIF('.'!B:B,B25,'.'!C:C)</f>
        <v>1789148.92</v>
      </c>
      <c r="O25" s="65">
        <v>44926</v>
      </c>
      <c r="P25" s="20" t="s">
        <v>53</v>
      </c>
    </row>
    <row r="26" spans="1:16">
      <c r="A26" s="108" t="s">
        <v>106</v>
      </c>
      <c r="B26" s="109"/>
      <c r="C26" s="53"/>
      <c r="D26" s="20"/>
      <c r="E26" s="56"/>
      <c r="F26" s="32"/>
      <c r="G26" s="20"/>
      <c r="H26" s="57">
        <f>SUM(H12:H25)</f>
        <v>15158.800000000001</v>
      </c>
      <c r="I26" s="56">
        <f>SUM(I12:I25)</f>
        <v>683</v>
      </c>
      <c r="J26" s="20">
        <f>SUM(J12:J25)</f>
        <v>35573962.840000004</v>
      </c>
      <c r="K26" s="21"/>
      <c r="L26" s="21"/>
      <c r="M26" s="21"/>
      <c r="N26" s="20">
        <f>SUM(N12:N25)</f>
        <v>35573962.840000004</v>
      </c>
      <c r="O26" s="65"/>
      <c r="P26" s="20"/>
    </row>
    <row r="27" spans="1:16">
      <c r="A27" s="108" t="s">
        <v>105</v>
      </c>
      <c r="B27" s="109"/>
      <c r="C27" s="53"/>
      <c r="D27" s="20"/>
      <c r="E27" s="56"/>
      <c r="F27" s="32"/>
      <c r="G27" s="20"/>
      <c r="H27" s="57"/>
      <c r="I27" s="56"/>
      <c r="J27" s="20">
        <v>746242.11</v>
      </c>
      <c r="K27" s="21"/>
      <c r="L27" s="21"/>
      <c r="M27" s="21"/>
      <c r="N27" s="20">
        <f>J27</f>
        <v>746242.11</v>
      </c>
      <c r="O27" s="65"/>
      <c r="P27" s="20"/>
    </row>
    <row r="28" spans="1:16">
      <c r="A28" s="111" t="s">
        <v>34</v>
      </c>
      <c r="B28" s="111"/>
      <c r="C28" s="21"/>
      <c r="D28" s="21"/>
      <c r="E28" s="20"/>
      <c r="F28" s="20"/>
      <c r="G28" s="21"/>
      <c r="H28" s="101">
        <f>SUM(H12:H25)</f>
        <v>15158.800000000001</v>
      </c>
      <c r="I28" s="9">
        <f>SUM(I12:I25)</f>
        <v>683</v>
      </c>
      <c r="J28" s="9">
        <f>J27+J26</f>
        <v>36320204.950000003</v>
      </c>
      <c r="K28" s="21">
        <v>0</v>
      </c>
      <c r="L28" s="21">
        <v>0</v>
      </c>
      <c r="M28" s="21">
        <v>0</v>
      </c>
      <c r="N28" s="20">
        <f>N27+N26</f>
        <v>36320204.950000003</v>
      </c>
      <c r="O28" s="21"/>
      <c r="P28" s="21"/>
    </row>
    <row r="29" spans="1:16">
      <c r="H29" s="100"/>
    </row>
  </sheetData>
  <autoFilter ref="A10:XFB28"/>
  <mergeCells count="20">
    <mergeCell ref="B4:P4"/>
    <mergeCell ref="D5:N5"/>
    <mergeCell ref="A6:A8"/>
    <mergeCell ref="B6:B8"/>
    <mergeCell ref="C6:D6"/>
    <mergeCell ref="E6:E9"/>
    <mergeCell ref="F6:F9"/>
    <mergeCell ref="G6:G9"/>
    <mergeCell ref="H6:H8"/>
    <mergeCell ref="I6:I8"/>
    <mergeCell ref="J6:N6"/>
    <mergeCell ref="O6:O9"/>
    <mergeCell ref="P6:P9"/>
    <mergeCell ref="C7:C9"/>
    <mergeCell ref="D7:D9"/>
    <mergeCell ref="J7:J8"/>
    <mergeCell ref="A26:B26"/>
    <mergeCell ref="A27:B27"/>
    <mergeCell ref="A11:B11"/>
    <mergeCell ref="A28:B28"/>
  </mergeCells>
  <pageMargins left="0.23622047244094491" right="0.23622047244094491" top="0.74803149606299213" bottom="0.47244094488188981" header="0.31496062992125984" footer="0.31496062992125984"/>
  <pageSetup paperSize="9" scale="52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="57" zoomScaleNormal="70" zoomScaleSheetLayoutView="57" workbookViewId="0">
      <pane xSplit="2" ySplit="8" topLeftCell="C9" activePane="bottomRight" state="frozen"/>
      <selection activeCell="P738" sqref="P738"/>
      <selection pane="topRight" activeCell="P738" sqref="P738"/>
      <selection pane="bottomLeft" activeCell="P738" sqref="P738"/>
      <selection pane="bottomRight" activeCell="B1" sqref="B1"/>
    </sheetView>
  </sheetViews>
  <sheetFormatPr defaultColWidth="9.140625" defaultRowHeight="15.75"/>
  <cols>
    <col min="1" max="1" width="5.7109375" style="42" customWidth="1"/>
    <col min="2" max="2" width="37.5703125" style="46" customWidth="1"/>
    <col min="3" max="3" width="19.85546875" style="43" customWidth="1"/>
    <col min="4" max="4" width="17.140625" style="43" customWidth="1"/>
    <col min="5" max="5" width="19.28515625" style="43" customWidth="1"/>
    <col min="6" max="6" width="18.140625" style="43" customWidth="1"/>
    <col min="7" max="7" width="16.85546875" style="43" customWidth="1"/>
    <col min="8" max="8" width="16.5703125" style="43" customWidth="1"/>
    <col min="9" max="9" width="17.5703125" style="43" customWidth="1"/>
    <col min="10" max="10" width="7.42578125" style="93" customWidth="1"/>
    <col min="11" max="11" width="10.42578125" style="43" customWidth="1"/>
    <col min="12" max="12" width="14" style="43" customWidth="1"/>
    <col min="13" max="13" width="11.5703125" style="93" customWidth="1"/>
    <col min="14" max="14" width="18.85546875" style="43" customWidth="1"/>
    <col min="15" max="15" width="10.5703125" style="93" customWidth="1"/>
    <col min="16" max="16" width="18" style="43" customWidth="1"/>
    <col min="17" max="17" width="11.85546875" style="88" customWidth="1"/>
    <col min="18" max="18" width="16.85546875" style="43" customWidth="1"/>
    <col min="19" max="19" width="15.85546875" style="43" customWidth="1"/>
    <col min="20" max="20" width="10.7109375" style="37" customWidth="1"/>
    <col min="21" max="21" width="17" style="43" customWidth="1"/>
    <col min="22" max="22" width="18.42578125" style="43" customWidth="1"/>
    <col min="23" max="23" width="18.5703125" style="43" customWidth="1"/>
    <col min="24" max="24" width="12.42578125" style="43" hidden="1" customWidth="1"/>
    <col min="25" max="25" width="13.42578125" style="43" hidden="1" customWidth="1"/>
    <col min="26" max="26" width="12.7109375" style="43" hidden="1" customWidth="1"/>
    <col min="27" max="27" width="14.42578125" style="43" hidden="1" customWidth="1"/>
    <col min="28" max="30" width="12.42578125" style="43" hidden="1" customWidth="1"/>
    <col min="31" max="31" width="13.140625" style="43" hidden="1" customWidth="1"/>
    <col min="32" max="35" width="12.42578125" style="43" hidden="1" customWidth="1"/>
    <col min="36" max="36" width="10.7109375" style="43" hidden="1" customWidth="1"/>
    <col min="37" max="39" width="0" style="43" hidden="1" customWidth="1"/>
    <col min="40" max="40" width="9.28515625" style="43" hidden="1" customWidth="1"/>
    <col min="41" max="16384" width="9.140625" style="43"/>
  </cols>
  <sheetData>
    <row r="1" spans="1:37" ht="108.75" customHeight="1">
      <c r="A1" s="105"/>
      <c r="B1" s="105"/>
      <c r="C1" s="105"/>
      <c r="D1" s="105"/>
      <c r="E1" s="105"/>
      <c r="F1" s="105"/>
      <c r="G1" s="105" t="s">
        <v>107</v>
      </c>
      <c r="H1" s="105"/>
      <c r="I1" s="105"/>
      <c r="J1" s="105"/>
      <c r="K1" s="105"/>
      <c r="L1" s="106"/>
      <c r="M1" s="105"/>
      <c r="N1" s="105"/>
      <c r="O1" s="105"/>
      <c r="P1" s="105"/>
      <c r="Q1" s="105"/>
      <c r="R1" s="105"/>
      <c r="S1" s="105"/>
      <c r="T1" s="105"/>
      <c r="U1" s="105"/>
      <c r="V1" s="122" t="s">
        <v>108</v>
      </c>
      <c r="W1" s="122"/>
      <c r="X1" s="105"/>
      <c r="Y1" s="105"/>
      <c r="Z1" s="105"/>
      <c r="AA1" s="105"/>
      <c r="AB1" s="23"/>
      <c r="AC1" s="23"/>
      <c r="AD1" s="23"/>
      <c r="AE1" s="23"/>
      <c r="AF1" s="23"/>
      <c r="AG1" s="23"/>
    </row>
    <row r="2" spans="1:37">
      <c r="A2" s="15"/>
      <c r="B2" s="30"/>
      <c r="C2" s="17"/>
      <c r="D2" s="18"/>
      <c r="E2" s="17"/>
      <c r="F2" s="17"/>
      <c r="G2" s="17"/>
      <c r="H2" s="17"/>
      <c r="I2" s="17"/>
      <c r="J2" s="89"/>
      <c r="K2" s="18"/>
      <c r="L2" s="18"/>
      <c r="M2" s="89"/>
      <c r="N2" s="17"/>
      <c r="O2" s="89"/>
      <c r="P2" s="17"/>
      <c r="Q2" s="84"/>
      <c r="R2" s="17"/>
      <c r="S2" s="17"/>
      <c r="T2" s="11"/>
      <c r="U2" s="17"/>
      <c r="V2" s="18"/>
      <c r="W2" s="5"/>
      <c r="X2" s="5"/>
      <c r="Y2" s="5"/>
      <c r="Z2" s="16"/>
      <c r="AA2" s="23"/>
      <c r="AB2" s="23"/>
      <c r="AC2" s="23"/>
      <c r="AD2" s="125" t="s">
        <v>0</v>
      </c>
      <c r="AE2" s="125"/>
      <c r="AF2" s="125"/>
      <c r="AG2" s="23"/>
    </row>
    <row r="3" spans="1:37" ht="21.75" customHeight="1">
      <c r="A3" s="68" t="s">
        <v>1</v>
      </c>
      <c r="B3" s="69" t="s">
        <v>2</v>
      </c>
      <c r="C3" s="136" t="s">
        <v>3</v>
      </c>
      <c r="D3" s="145" t="s">
        <v>4</v>
      </c>
      <c r="E3" s="146"/>
      <c r="F3" s="146"/>
      <c r="G3" s="146"/>
      <c r="H3" s="146"/>
      <c r="I3" s="146"/>
      <c r="J3" s="90"/>
      <c r="K3" s="71"/>
      <c r="L3" s="71"/>
      <c r="M3" s="90"/>
      <c r="N3" s="70"/>
      <c r="O3" s="90"/>
      <c r="P3" s="70"/>
      <c r="Q3" s="85"/>
      <c r="R3" s="70"/>
      <c r="S3" s="70"/>
      <c r="T3" s="12"/>
      <c r="U3" s="70"/>
      <c r="V3" s="71"/>
      <c r="W3" s="70"/>
      <c r="X3" s="72"/>
      <c r="Y3" s="73"/>
      <c r="Z3" s="16"/>
      <c r="AA3" s="23"/>
      <c r="AB3" s="23"/>
      <c r="AC3" s="23"/>
      <c r="AD3" s="23"/>
      <c r="AE3" s="23"/>
      <c r="AF3" s="23"/>
      <c r="AG3" s="23"/>
    </row>
    <row r="4" spans="1:37" ht="55.5" customHeight="1">
      <c r="A4" s="74"/>
      <c r="B4" s="75"/>
      <c r="C4" s="137"/>
      <c r="D4" s="142" t="s">
        <v>5</v>
      </c>
      <c r="E4" s="143"/>
      <c r="F4" s="143"/>
      <c r="G4" s="143"/>
      <c r="H4" s="143"/>
      <c r="I4" s="144"/>
      <c r="J4" s="142" t="s">
        <v>6</v>
      </c>
      <c r="K4" s="143"/>
      <c r="L4" s="144"/>
      <c r="M4" s="126" t="s">
        <v>7</v>
      </c>
      <c r="N4" s="127"/>
      <c r="O4" s="126" t="s">
        <v>8</v>
      </c>
      <c r="P4" s="127"/>
      <c r="Q4" s="126" t="s">
        <v>9</v>
      </c>
      <c r="R4" s="127"/>
      <c r="S4" s="76"/>
      <c r="T4" s="126" t="s">
        <v>10</v>
      </c>
      <c r="U4" s="127"/>
      <c r="V4" s="132" t="s">
        <v>11</v>
      </c>
      <c r="W4" s="136" t="s">
        <v>12</v>
      </c>
      <c r="X4" s="55"/>
      <c r="Y4" s="55"/>
      <c r="Z4" s="55"/>
      <c r="AA4" s="55"/>
      <c r="AB4" s="55"/>
      <c r="AC4" s="55"/>
      <c r="AD4" s="135" t="s">
        <v>13</v>
      </c>
      <c r="AE4" s="135" t="s">
        <v>14</v>
      </c>
      <c r="AF4" s="135" t="s">
        <v>15</v>
      </c>
      <c r="AG4" s="23"/>
    </row>
    <row r="5" spans="1:37" ht="15" customHeight="1">
      <c r="A5" s="74"/>
      <c r="B5" s="75"/>
      <c r="C5" s="137"/>
      <c r="D5" s="132" t="s">
        <v>16</v>
      </c>
      <c r="E5" s="136" t="s">
        <v>17</v>
      </c>
      <c r="F5" s="136" t="s">
        <v>18</v>
      </c>
      <c r="G5" s="136" t="s">
        <v>19</v>
      </c>
      <c r="H5" s="136" t="s">
        <v>20</v>
      </c>
      <c r="I5" s="136" t="s">
        <v>21</v>
      </c>
      <c r="J5" s="139"/>
      <c r="K5" s="132" t="s">
        <v>22</v>
      </c>
      <c r="L5" s="132" t="s">
        <v>23</v>
      </c>
      <c r="M5" s="128"/>
      <c r="N5" s="129"/>
      <c r="O5" s="128"/>
      <c r="P5" s="129"/>
      <c r="Q5" s="128"/>
      <c r="R5" s="129"/>
      <c r="S5" s="77"/>
      <c r="T5" s="128"/>
      <c r="U5" s="129"/>
      <c r="V5" s="133"/>
      <c r="W5" s="137"/>
      <c r="X5" s="55"/>
      <c r="Y5" s="55"/>
      <c r="Z5" s="55"/>
      <c r="AA5" s="55"/>
      <c r="AB5" s="55"/>
      <c r="AC5" s="55"/>
      <c r="AD5" s="135"/>
      <c r="AE5" s="135"/>
      <c r="AF5" s="135"/>
      <c r="AG5" s="23"/>
    </row>
    <row r="6" spans="1:37">
      <c r="A6" s="74"/>
      <c r="B6" s="75"/>
      <c r="C6" s="137"/>
      <c r="D6" s="133"/>
      <c r="E6" s="137"/>
      <c r="F6" s="137"/>
      <c r="G6" s="137"/>
      <c r="H6" s="137"/>
      <c r="I6" s="137"/>
      <c r="J6" s="140"/>
      <c r="K6" s="133"/>
      <c r="L6" s="133"/>
      <c r="M6" s="128"/>
      <c r="N6" s="129"/>
      <c r="O6" s="128"/>
      <c r="P6" s="129"/>
      <c r="Q6" s="128"/>
      <c r="R6" s="129"/>
      <c r="S6" s="77" t="s">
        <v>24</v>
      </c>
      <c r="T6" s="128"/>
      <c r="U6" s="129"/>
      <c r="V6" s="133"/>
      <c r="W6" s="137"/>
      <c r="X6" s="55" t="s">
        <v>25</v>
      </c>
      <c r="Y6" s="55" t="s">
        <v>26</v>
      </c>
      <c r="Z6" s="55" t="s">
        <v>27</v>
      </c>
      <c r="AA6" s="55" t="s">
        <v>28</v>
      </c>
      <c r="AB6" s="55" t="s">
        <v>29</v>
      </c>
      <c r="AC6" s="55"/>
      <c r="AD6" s="135"/>
      <c r="AE6" s="135"/>
      <c r="AF6" s="135"/>
      <c r="AG6" s="23"/>
    </row>
    <row r="7" spans="1:37" ht="54" customHeight="1">
      <c r="A7" s="78"/>
      <c r="B7" s="79"/>
      <c r="C7" s="52"/>
      <c r="D7" s="134"/>
      <c r="E7" s="138"/>
      <c r="F7" s="138"/>
      <c r="G7" s="138"/>
      <c r="H7" s="138"/>
      <c r="I7" s="138"/>
      <c r="J7" s="141"/>
      <c r="K7" s="134"/>
      <c r="L7" s="134"/>
      <c r="M7" s="130"/>
      <c r="N7" s="131"/>
      <c r="O7" s="130"/>
      <c r="P7" s="131"/>
      <c r="Q7" s="130"/>
      <c r="R7" s="131"/>
      <c r="S7" s="80"/>
      <c r="T7" s="130"/>
      <c r="U7" s="131"/>
      <c r="V7" s="134"/>
      <c r="W7" s="138"/>
      <c r="X7" s="55"/>
      <c r="Y7" s="55"/>
      <c r="Z7" s="55"/>
      <c r="AA7" s="55"/>
      <c r="AB7" s="55"/>
      <c r="AC7" s="55"/>
      <c r="AD7" s="135"/>
      <c r="AE7" s="135"/>
      <c r="AF7" s="135"/>
      <c r="AG7" s="23"/>
    </row>
    <row r="8" spans="1:37">
      <c r="A8" s="81"/>
      <c r="B8" s="19"/>
      <c r="C8" s="55" t="s">
        <v>30</v>
      </c>
      <c r="D8" s="54" t="s">
        <v>30</v>
      </c>
      <c r="E8" s="55" t="s">
        <v>30</v>
      </c>
      <c r="F8" s="55" t="s">
        <v>30</v>
      </c>
      <c r="G8" s="55" t="s">
        <v>30</v>
      </c>
      <c r="H8" s="55" t="s">
        <v>30</v>
      </c>
      <c r="I8" s="55" t="s">
        <v>30</v>
      </c>
      <c r="J8" s="91" t="s">
        <v>31</v>
      </c>
      <c r="K8" s="54" t="s">
        <v>30</v>
      </c>
      <c r="L8" s="54" t="s">
        <v>30</v>
      </c>
      <c r="M8" s="91" t="s">
        <v>32</v>
      </c>
      <c r="N8" s="55" t="s">
        <v>30</v>
      </c>
      <c r="O8" s="91" t="s">
        <v>32</v>
      </c>
      <c r="P8" s="55" t="s">
        <v>30</v>
      </c>
      <c r="Q8" s="86" t="s">
        <v>32</v>
      </c>
      <c r="R8" s="55" t="s">
        <v>30</v>
      </c>
      <c r="S8" s="55"/>
      <c r="T8" s="13" t="s">
        <v>33</v>
      </c>
      <c r="U8" s="55" t="s">
        <v>30</v>
      </c>
      <c r="V8" s="54" t="s">
        <v>30</v>
      </c>
      <c r="W8" s="55"/>
      <c r="X8" s="55"/>
      <c r="Y8" s="55"/>
      <c r="Z8" s="55"/>
      <c r="AA8" s="55"/>
      <c r="AB8" s="55"/>
      <c r="AC8" s="55"/>
      <c r="AD8" s="135"/>
      <c r="AE8" s="135"/>
      <c r="AF8" s="135"/>
      <c r="AG8" s="3"/>
    </row>
    <row r="9" spans="1:37">
      <c r="A9" s="51" t="s">
        <v>61</v>
      </c>
      <c r="B9" s="51"/>
      <c r="C9" s="22"/>
      <c r="D9" s="22"/>
      <c r="E9" s="22"/>
      <c r="F9" s="22"/>
      <c r="G9" s="22"/>
      <c r="H9" s="22"/>
      <c r="I9" s="22"/>
      <c r="J9" s="31"/>
      <c r="K9" s="22"/>
      <c r="L9" s="22"/>
      <c r="M9" s="31"/>
      <c r="N9" s="22"/>
      <c r="O9" s="31"/>
      <c r="P9" s="22"/>
      <c r="Q9" s="87"/>
      <c r="R9" s="22"/>
      <c r="S9" s="22"/>
      <c r="T9" s="14"/>
      <c r="U9" s="22"/>
      <c r="V9" s="22"/>
      <c r="W9" s="94"/>
      <c r="X9" s="39"/>
      <c r="Y9" s="20"/>
      <c r="Z9" s="20"/>
      <c r="AA9" s="20"/>
      <c r="AB9" s="20"/>
      <c r="AC9" s="20"/>
      <c r="AD9" s="20"/>
      <c r="AE9" s="20"/>
      <c r="AF9" s="20"/>
      <c r="AG9" s="20"/>
      <c r="AH9" s="55"/>
      <c r="AI9" s="20"/>
      <c r="AJ9" s="20"/>
      <c r="AK9" s="20"/>
    </row>
    <row r="10" spans="1:37">
      <c r="A10" s="103">
        <v>1</v>
      </c>
      <c r="B10" s="25" t="s">
        <v>72</v>
      </c>
      <c r="C10" s="22">
        <f t="shared" ref="C10" si="0">D10+K10+L10+N10+P10+R10+S10+U10+V10+W10</f>
        <v>125902.61</v>
      </c>
      <c r="D10" s="22"/>
      <c r="E10" s="22"/>
      <c r="F10" s="22"/>
      <c r="G10" s="22"/>
      <c r="H10" s="22"/>
      <c r="I10" s="22"/>
      <c r="J10" s="31"/>
      <c r="K10" s="22"/>
      <c r="L10" s="22"/>
      <c r="M10" s="31"/>
      <c r="N10" s="22"/>
      <c r="O10" s="31"/>
      <c r="P10" s="22"/>
      <c r="Q10" s="87"/>
      <c r="R10" s="22"/>
      <c r="S10" s="22"/>
      <c r="T10" s="14"/>
      <c r="U10" s="22"/>
      <c r="V10" s="22"/>
      <c r="W10" s="94">
        <v>125902.61</v>
      </c>
      <c r="X10" s="39"/>
      <c r="Y10" s="20"/>
      <c r="Z10" s="20"/>
      <c r="AA10" s="20"/>
      <c r="AB10" s="20"/>
      <c r="AC10" s="20"/>
      <c r="AD10" s="20"/>
      <c r="AE10" s="20"/>
      <c r="AF10" s="20"/>
      <c r="AG10" s="20"/>
      <c r="AH10" s="102"/>
      <c r="AI10" s="20"/>
      <c r="AJ10" s="20"/>
      <c r="AK10" s="20"/>
    </row>
    <row r="11" spans="1:37">
      <c r="A11" s="24">
        <v>2</v>
      </c>
      <c r="B11" s="25" t="s">
        <v>62</v>
      </c>
      <c r="C11" s="22">
        <f t="shared" ref="C11" si="1">D11+K11+L11+N11+P11+R11+S11+U11+V11+W11</f>
        <v>1513023.6</v>
      </c>
      <c r="D11" s="22">
        <f t="shared" ref="D11:D23" si="2">E11+F11+G11+H11+I11</f>
        <v>1513023.6</v>
      </c>
      <c r="E11" s="22"/>
      <c r="F11" s="22"/>
      <c r="G11" s="22"/>
      <c r="H11" s="22"/>
      <c r="I11" s="22">
        <v>1513023.6</v>
      </c>
      <c r="J11" s="31"/>
      <c r="K11" s="22"/>
      <c r="L11" s="22"/>
      <c r="M11" s="31"/>
      <c r="N11" s="22"/>
      <c r="O11" s="31"/>
      <c r="P11" s="22"/>
      <c r="Q11" s="87"/>
      <c r="R11" s="22"/>
      <c r="S11" s="22"/>
      <c r="T11" s="14"/>
      <c r="U11" s="22"/>
      <c r="V11" s="22"/>
      <c r="W11" s="94"/>
      <c r="X11" s="39"/>
      <c r="Y11" s="20"/>
      <c r="Z11" s="20"/>
      <c r="AA11" s="20"/>
      <c r="AB11" s="20"/>
      <c r="AC11" s="20"/>
      <c r="AD11" s="20"/>
      <c r="AE11" s="20"/>
      <c r="AF11" s="20"/>
      <c r="AG11" s="20"/>
      <c r="AH11" s="55"/>
      <c r="AI11" s="20"/>
      <c r="AJ11" s="20"/>
      <c r="AK11" s="20"/>
    </row>
    <row r="12" spans="1:37">
      <c r="A12" s="24">
        <v>3</v>
      </c>
      <c r="B12" s="25" t="s">
        <v>63</v>
      </c>
      <c r="C12" s="22">
        <f>D12+K12+L12+N12+P12+R12+S12+U12+V12+W12</f>
        <v>942014.4</v>
      </c>
      <c r="D12" s="22">
        <f t="shared" si="2"/>
        <v>942014.4</v>
      </c>
      <c r="E12" s="22"/>
      <c r="F12" s="22"/>
      <c r="G12" s="22"/>
      <c r="H12" s="22"/>
      <c r="I12" s="22">
        <v>942014.4</v>
      </c>
      <c r="J12" s="31"/>
      <c r="K12" s="22"/>
      <c r="L12" s="22"/>
      <c r="M12" s="31"/>
      <c r="N12" s="22"/>
      <c r="O12" s="31"/>
      <c r="P12" s="22"/>
      <c r="Q12" s="87"/>
      <c r="R12" s="22"/>
      <c r="S12" s="22"/>
      <c r="T12" s="14"/>
      <c r="U12" s="22"/>
      <c r="V12" s="22"/>
      <c r="W12" s="94"/>
      <c r="X12" s="39"/>
      <c r="Y12" s="20"/>
      <c r="Z12" s="20"/>
      <c r="AA12" s="20"/>
      <c r="AB12" s="20"/>
      <c r="AC12" s="20"/>
      <c r="AD12" s="20"/>
      <c r="AE12" s="20"/>
      <c r="AF12" s="20"/>
      <c r="AG12" s="20"/>
      <c r="AH12" s="55"/>
      <c r="AI12" s="20"/>
      <c r="AJ12" s="20"/>
      <c r="AK12" s="20"/>
    </row>
    <row r="13" spans="1:37">
      <c r="A13" s="24">
        <v>4</v>
      </c>
      <c r="B13" s="25" t="s">
        <v>64</v>
      </c>
      <c r="C13" s="22">
        <f>D13+K13+L13+N13+P13+R13+S13+U13+V13+W13</f>
        <v>1084203.6000000001</v>
      </c>
      <c r="D13" s="22">
        <f t="shared" si="2"/>
        <v>1084203.6000000001</v>
      </c>
      <c r="E13" s="22"/>
      <c r="F13" s="22"/>
      <c r="G13" s="22"/>
      <c r="H13" s="22"/>
      <c r="I13" s="22">
        <v>1084203.6000000001</v>
      </c>
      <c r="J13" s="31"/>
      <c r="K13" s="22"/>
      <c r="L13" s="22"/>
      <c r="M13" s="31"/>
      <c r="N13" s="22"/>
      <c r="O13" s="31"/>
      <c r="P13" s="22"/>
      <c r="Q13" s="87"/>
      <c r="R13" s="22"/>
      <c r="S13" s="22"/>
      <c r="T13" s="14"/>
      <c r="U13" s="22"/>
      <c r="V13" s="22"/>
      <c r="W13" s="94"/>
      <c r="X13" s="39"/>
      <c r="Y13" s="20"/>
      <c r="Z13" s="20"/>
      <c r="AA13" s="20"/>
      <c r="AB13" s="20"/>
      <c r="AC13" s="20"/>
      <c r="AD13" s="20"/>
      <c r="AE13" s="20"/>
      <c r="AF13" s="20"/>
      <c r="AG13" s="20"/>
      <c r="AH13" s="55"/>
      <c r="AI13" s="20"/>
      <c r="AJ13" s="20"/>
      <c r="AK13" s="20"/>
    </row>
    <row r="14" spans="1:37">
      <c r="A14" s="103">
        <v>5</v>
      </c>
      <c r="B14" s="25" t="s">
        <v>65</v>
      </c>
      <c r="C14" s="22">
        <f>D14+K14+L14+N14+P14+R14+S14+U14+V14+W14</f>
        <v>1131913.2</v>
      </c>
      <c r="D14" s="22">
        <f t="shared" si="2"/>
        <v>1131913.2</v>
      </c>
      <c r="E14" s="22"/>
      <c r="F14" s="22"/>
      <c r="G14" s="22"/>
      <c r="H14" s="22"/>
      <c r="I14" s="22">
        <v>1131913.2</v>
      </c>
      <c r="J14" s="31"/>
      <c r="K14" s="22"/>
      <c r="L14" s="22"/>
      <c r="M14" s="31"/>
      <c r="N14" s="22"/>
      <c r="O14" s="31"/>
      <c r="P14" s="22"/>
      <c r="Q14" s="87"/>
      <c r="R14" s="22"/>
      <c r="S14" s="22"/>
      <c r="T14" s="14"/>
      <c r="U14" s="22"/>
      <c r="V14" s="22"/>
      <c r="W14" s="94"/>
      <c r="X14" s="39"/>
      <c r="Y14" s="20"/>
      <c r="Z14" s="20"/>
      <c r="AA14" s="20"/>
      <c r="AB14" s="20"/>
      <c r="AC14" s="20"/>
      <c r="AD14" s="20"/>
      <c r="AE14" s="20"/>
      <c r="AF14" s="20"/>
      <c r="AG14" s="20"/>
      <c r="AH14" s="55"/>
      <c r="AI14" s="20"/>
      <c r="AJ14" s="20"/>
      <c r="AK14" s="20"/>
    </row>
    <row r="15" spans="1:37">
      <c r="A15" s="24">
        <v>6</v>
      </c>
      <c r="B15" s="25" t="s">
        <v>66</v>
      </c>
      <c r="C15" s="22">
        <f>D15+K15+L15+N15+P15+R15+S15+U15+V15+W15</f>
        <v>1077894</v>
      </c>
      <c r="D15" s="22">
        <f t="shared" si="2"/>
        <v>1077894</v>
      </c>
      <c r="E15" s="22"/>
      <c r="F15" s="22"/>
      <c r="G15" s="22"/>
      <c r="H15" s="22"/>
      <c r="I15" s="22">
        <v>1077894</v>
      </c>
      <c r="J15" s="31"/>
      <c r="K15" s="22"/>
      <c r="L15" s="22"/>
      <c r="M15" s="31"/>
      <c r="N15" s="22"/>
      <c r="O15" s="31"/>
      <c r="P15" s="22"/>
      <c r="Q15" s="87"/>
      <c r="R15" s="22"/>
      <c r="S15" s="22"/>
      <c r="T15" s="14"/>
      <c r="U15" s="22"/>
      <c r="V15" s="22"/>
      <c r="W15" s="94"/>
      <c r="X15" s="39"/>
      <c r="Y15" s="20"/>
      <c r="Z15" s="20"/>
      <c r="AA15" s="20"/>
      <c r="AB15" s="20"/>
      <c r="AC15" s="20"/>
      <c r="AD15" s="20"/>
      <c r="AE15" s="20"/>
      <c r="AF15" s="20"/>
      <c r="AG15" s="20"/>
      <c r="AH15" s="55"/>
      <c r="AI15" s="20"/>
      <c r="AJ15" s="20"/>
      <c r="AK15" s="20"/>
    </row>
    <row r="16" spans="1:37">
      <c r="A16" s="24">
        <v>7</v>
      </c>
      <c r="B16" s="25" t="s">
        <v>67</v>
      </c>
      <c r="C16" s="22">
        <f>D16+K16+L16+N16+P16+R16+S16+U16+V16+W16</f>
        <v>1077912</v>
      </c>
      <c r="D16" s="22">
        <f t="shared" si="2"/>
        <v>1077912</v>
      </c>
      <c r="E16" s="22"/>
      <c r="F16" s="22"/>
      <c r="G16" s="22"/>
      <c r="H16" s="22"/>
      <c r="I16" s="22">
        <v>1077912</v>
      </c>
      <c r="J16" s="31"/>
      <c r="K16" s="22"/>
      <c r="L16" s="22"/>
      <c r="M16" s="31"/>
      <c r="N16" s="22"/>
      <c r="O16" s="31"/>
      <c r="P16" s="22"/>
      <c r="Q16" s="87"/>
      <c r="R16" s="22"/>
      <c r="S16" s="22"/>
      <c r="T16" s="14"/>
      <c r="U16" s="22"/>
      <c r="V16" s="22"/>
      <c r="W16" s="94"/>
      <c r="X16" s="39"/>
      <c r="Y16" s="20"/>
      <c r="Z16" s="20"/>
      <c r="AA16" s="20"/>
      <c r="AB16" s="20"/>
      <c r="AC16" s="20"/>
      <c r="AD16" s="20"/>
      <c r="AE16" s="20"/>
      <c r="AF16" s="20"/>
      <c r="AG16" s="20"/>
      <c r="AH16" s="55"/>
      <c r="AI16" s="20"/>
      <c r="AJ16" s="20"/>
      <c r="AK16" s="20"/>
    </row>
    <row r="17" spans="1:37">
      <c r="A17" s="24">
        <v>8</v>
      </c>
      <c r="B17" s="25" t="s">
        <v>73</v>
      </c>
      <c r="C17" s="22">
        <f>W17</f>
        <v>272687.40999999997</v>
      </c>
      <c r="D17" s="22"/>
      <c r="E17" s="22"/>
      <c r="F17" s="22"/>
      <c r="G17" s="22"/>
      <c r="H17" s="22"/>
      <c r="I17" s="22"/>
      <c r="J17" s="31"/>
      <c r="K17" s="22"/>
      <c r="L17" s="22"/>
      <c r="M17" s="31"/>
      <c r="N17" s="22"/>
      <c r="O17" s="31"/>
      <c r="P17" s="22"/>
      <c r="Q17" s="87"/>
      <c r="R17" s="22"/>
      <c r="S17" s="22"/>
      <c r="T17" s="14"/>
      <c r="U17" s="22"/>
      <c r="V17" s="22"/>
      <c r="W17" s="94">
        <v>272687.40999999997</v>
      </c>
      <c r="X17" s="39">
        <f>SUM(C17:W17)</f>
        <v>545374.81999999995</v>
      </c>
      <c r="Y17" s="20"/>
      <c r="Z17" s="20"/>
      <c r="AA17" s="20"/>
      <c r="AB17" s="20"/>
      <c r="AC17" s="20"/>
      <c r="AD17" s="20"/>
      <c r="AE17" s="20"/>
      <c r="AF17" s="20"/>
      <c r="AG17" s="20"/>
      <c r="AH17" s="102"/>
      <c r="AI17" s="20"/>
      <c r="AJ17" s="20"/>
      <c r="AK17" s="20"/>
    </row>
    <row r="18" spans="1:37">
      <c r="A18" s="103">
        <v>9</v>
      </c>
      <c r="B18" s="25" t="s">
        <v>102</v>
      </c>
      <c r="C18" s="22">
        <f>N18</f>
        <v>3038780.4</v>
      </c>
      <c r="D18" s="22"/>
      <c r="E18" s="22"/>
      <c r="F18" s="22"/>
      <c r="G18" s="22"/>
      <c r="H18" s="22"/>
      <c r="I18" s="22"/>
      <c r="J18" s="31"/>
      <c r="K18" s="22"/>
      <c r="L18" s="22"/>
      <c r="M18" s="31">
        <v>1395</v>
      </c>
      <c r="N18" s="22">
        <v>3038780.4</v>
      </c>
      <c r="O18" s="31"/>
      <c r="P18" s="22"/>
      <c r="Q18" s="87"/>
      <c r="R18" s="22"/>
      <c r="S18" s="22"/>
      <c r="T18" s="14"/>
      <c r="U18" s="22"/>
      <c r="V18" s="22"/>
      <c r="W18" s="94"/>
      <c r="X18" s="39"/>
      <c r="Y18" s="20"/>
      <c r="Z18" s="20"/>
      <c r="AA18" s="20"/>
      <c r="AB18" s="20"/>
      <c r="AC18" s="20"/>
      <c r="AD18" s="20"/>
      <c r="AE18" s="20"/>
      <c r="AF18" s="20"/>
      <c r="AG18" s="20"/>
      <c r="AH18" s="102"/>
      <c r="AI18" s="20"/>
      <c r="AJ18" s="20"/>
      <c r="AK18" s="20"/>
    </row>
    <row r="19" spans="1:37">
      <c r="A19" s="24">
        <v>10</v>
      </c>
      <c r="B19" s="25" t="s">
        <v>68</v>
      </c>
      <c r="C19" s="22">
        <f>D19+K19+L19+N19+P19+R19+S19+U19+V19+W19</f>
        <v>22430317.379999999</v>
      </c>
      <c r="D19" s="22">
        <f t="shared" si="2"/>
        <v>2456185.38</v>
      </c>
      <c r="E19" s="22">
        <v>1571550</v>
      </c>
      <c r="F19" s="22"/>
      <c r="G19" s="22">
        <v>884635.38</v>
      </c>
      <c r="H19" s="22"/>
      <c r="I19" s="22"/>
      <c r="J19" s="31"/>
      <c r="K19" s="22"/>
      <c r="L19" s="22"/>
      <c r="M19" s="31">
        <v>1063</v>
      </c>
      <c r="N19" s="22">
        <v>5738364</v>
      </c>
      <c r="O19" s="31"/>
      <c r="P19" s="22"/>
      <c r="Q19" s="87">
        <v>3060</v>
      </c>
      <c r="R19" s="22">
        <v>14235768</v>
      </c>
      <c r="S19" s="22"/>
      <c r="T19" s="14"/>
      <c r="U19" s="22"/>
      <c r="V19" s="22"/>
      <c r="W19" s="94"/>
      <c r="X19" s="39"/>
      <c r="Y19" s="20"/>
      <c r="Z19" s="20"/>
      <c r="AA19" s="20"/>
      <c r="AB19" s="20"/>
      <c r="AC19" s="20"/>
      <c r="AD19" s="20"/>
      <c r="AE19" s="20"/>
      <c r="AF19" s="20"/>
      <c r="AG19" s="20"/>
      <c r="AH19" s="55"/>
      <c r="AI19" s="20"/>
      <c r="AJ19" s="20"/>
      <c r="AK19" s="20"/>
    </row>
    <row r="20" spans="1:37">
      <c r="A20" s="24">
        <v>11</v>
      </c>
      <c r="B20" s="25" t="s">
        <v>75</v>
      </c>
      <c r="C20" s="22">
        <f>W20</f>
        <v>304246.28000000003</v>
      </c>
      <c r="D20" s="22"/>
      <c r="E20" s="22"/>
      <c r="F20" s="22"/>
      <c r="G20" s="22"/>
      <c r="H20" s="22"/>
      <c r="I20" s="22"/>
      <c r="J20" s="31"/>
      <c r="K20" s="22"/>
      <c r="L20" s="22"/>
      <c r="M20" s="31"/>
      <c r="N20" s="22"/>
      <c r="O20" s="31"/>
      <c r="P20" s="22"/>
      <c r="Q20" s="87"/>
      <c r="R20" s="22"/>
      <c r="S20" s="22"/>
      <c r="T20" s="14"/>
      <c r="U20" s="22"/>
      <c r="V20" s="22"/>
      <c r="W20" s="94">
        <v>304246.28000000003</v>
      </c>
      <c r="X20" s="39"/>
      <c r="Y20" s="20"/>
      <c r="Z20" s="20"/>
      <c r="AA20" s="20"/>
      <c r="AB20" s="20"/>
      <c r="AC20" s="20"/>
      <c r="AD20" s="20"/>
      <c r="AE20" s="20"/>
      <c r="AF20" s="20"/>
      <c r="AG20" s="20"/>
      <c r="AH20" s="102"/>
      <c r="AI20" s="20"/>
      <c r="AJ20" s="20"/>
      <c r="AK20" s="20"/>
    </row>
    <row r="21" spans="1:37">
      <c r="A21" s="24">
        <v>12</v>
      </c>
      <c r="B21" s="25" t="s">
        <v>69</v>
      </c>
      <c r="C21" s="22">
        <f>D21+K21+L21+N21+P21+R21+S21+U21+V21+W21</f>
        <v>148816.88</v>
      </c>
      <c r="D21" s="22">
        <f t="shared" si="2"/>
        <v>148816.88</v>
      </c>
      <c r="E21" s="22"/>
      <c r="F21" s="22"/>
      <c r="G21" s="22">
        <v>148816.88</v>
      </c>
      <c r="H21" s="22"/>
      <c r="I21" s="22"/>
      <c r="J21" s="31"/>
      <c r="K21" s="22"/>
      <c r="L21" s="22"/>
      <c r="M21" s="31"/>
      <c r="N21" s="22"/>
      <c r="O21" s="31"/>
      <c r="P21" s="22"/>
      <c r="Q21" s="87"/>
      <c r="R21" s="22"/>
      <c r="S21" s="22"/>
      <c r="T21" s="14"/>
      <c r="U21" s="22"/>
      <c r="V21" s="22"/>
      <c r="W21" s="94"/>
      <c r="X21" s="39"/>
      <c r="Y21" s="20"/>
      <c r="Z21" s="20"/>
      <c r="AA21" s="20"/>
      <c r="AB21" s="20"/>
      <c r="AC21" s="20"/>
      <c r="AD21" s="20"/>
      <c r="AE21" s="20"/>
      <c r="AF21" s="20"/>
      <c r="AG21" s="20"/>
      <c r="AH21" s="55"/>
      <c r="AI21" s="20"/>
      <c r="AJ21" s="20"/>
      <c r="AK21" s="20"/>
    </row>
    <row r="22" spans="1:37">
      <c r="A22" s="103">
        <v>13</v>
      </c>
      <c r="B22" s="25" t="s">
        <v>70</v>
      </c>
      <c r="C22" s="22">
        <f>D22+K22+L22+N22+P22+R22+S22+U22+V22+W22</f>
        <v>637102.15999999992</v>
      </c>
      <c r="D22" s="22">
        <f t="shared" si="2"/>
        <v>637102.15999999992</v>
      </c>
      <c r="E22" s="22">
        <v>385228.79999999999</v>
      </c>
      <c r="F22" s="22"/>
      <c r="G22" s="22">
        <v>251873.36</v>
      </c>
      <c r="H22" s="22"/>
      <c r="I22" s="22"/>
      <c r="J22" s="31"/>
      <c r="K22" s="22"/>
      <c r="L22" s="22"/>
      <c r="M22" s="31"/>
      <c r="N22" s="22"/>
      <c r="O22" s="31"/>
      <c r="P22" s="22"/>
      <c r="Q22" s="87"/>
      <c r="R22" s="22"/>
      <c r="S22" s="22"/>
      <c r="T22" s="14"/>
      <c r="U22" s="22"/>
      <c r="V22" s="22"/>
      <c r="W22" s="94"/>
      <c r="X22" s="39"/>
      <c r="Y22" s="20"/>
      <c r="Z22" s="20"/>
      <c r="AA22" s="20"/>
      <c r="AB22" s="20"/>
      <c r="AC22" s="20"/>
      <c r="AD22" s="20"/>
      <c r="AE22" s="20"/>
      <c r="AF22" s="20"/>
      <c r="AG22" s="20"/>
      <c r="AH22" s="55"/>
      <c r="AI22" s="20"/>
      <c r="AJ22" s="20"/>
      <c r="AK22" s="20"/>
    </row>
    <row r="23" spans="1:37">
      <c r="A23" s="24">
        <v>14</v>
      </c>
      <c r="B23" s="25" t="s">
        <v>71</v>
      </c>
      <c r="C23" s="22">
        <f>D23+K23+L23+N23+P23+R23+S23+U23+V23+W23</f>
        <v>1789148.92</v>
      </c>
      <c r="D23" s="22">
        <f t="shared" si="2"/>
        <v>256831.72</v>
      </c>
      <c r="E23" s="22"/>
      <c r="F23" s="22"/>
      <c r="G23" s="22">
        <v>256831.72</v>
      </c>
      <c r="H23" s="22"/>
      <c r="I23" s="22"/>
      <c r="J23" s="31"/>
      <c r="K23" s="22"/>
      <c r="L23" s="22"/>
      <c r="M23" s="31">
        <v>278</v>
      </c>
      <c r="N23" s="22">
        <v>1532317.2</v>
      </c>
      <c r="O23" s="31"/>
      <c r="P23" s="22"/>
      <c r="Q23" s="87"/>
      <c r="R23" s="22"/>
      <c r="S23" s="22"/>
      <c r="T23" s="14"/>
      <c r="U23" s="22"/>
      <c r="V23" s="22"/>
      <c r="W23" s="94"/>
      <c r="X23" s="39"/>
      <c r="Y23" s="20"/>
      <c r="Z23" s="20"/>
      <c r="AA23" s="20"/>
      <c r="AB23" s="20"/>
      <c r="AC23" s="20"/>
      <c r="AD23" s="20"/>
      <c r="AE23" s="20"/>
      <c r="AF23" s="20"/>
      <c r="AG23" s="20"/>
      <c r="AH23" s="55"/>
      <c r="AI23" s="20"/>
      <c r="AJ23" s="20"/>
      <c r="AK23" s="20"/>
    </row>
    <row r="24" spans="1:37">
      <c r="A24" s="108" t="s">
        <v>104</v>
      </c>
      <c r="B24" s="109"/>
      <c r="C24" s="22">
        <f>SUM(C10:C23)</f>
        <v>35573962.840000004</v>
      </c>
      <c r="D24" s="22">
        <f>SUM(D10:D23)</f>
        <v>10325896.940000001</v>
      </c>
      <c r="E24" s="22">
        <f>SUM(E10:E23)</f>
        <v>1956778.8</v>
      </c>
      <c r="F24" s="22"/>
      <c r="G24" s="22">
        <f>SUM(G18:G23)</f>
        <v>1542157.34</v>
      </c>
      <c r="H24" s="22"/>
      <c r="I24" s="22">
        <f>SUM(I10:I23)</f>
        <v>6826960.7999999998</v>
      </c>
      <c r="J24" s="31"/>
      <c r="K24" s="22"/>
      <c r="L24" s="22"/>
      <c r="M24" s="31">
        <f>SUM(M10:M23)</f>
        <v>2736</v>
      </c>
      <c r="N24" s="22">
        <f>SUM(N10:N23)</f>
        <v>10309461.6</v>
      </c>
      <c r="O24" s="31"/>
      <c r="P24" s="22"/>
      <c r="Q24" s="87"/>
      <c r="R24" s="22">
        <f>SUM(R10:R23)</f>
        <v>14235768</v>
      </c>
      <c r="S24" s="22"/>
      <c r="T24" s="14"/>
      <c r="U24" s="22"/>
      <c r="V24" s="22"/>
      <c r="W24" s="94">
        <f>SUM(W10:W23)</f>
        <v>702836.3</v>
      </c>
      <c r="X24" s="39"/>
      <c r="Y24" s="20"/>
      <c r="Z24" s="20"/>
      <c r="AA24" s="20"/>
      <c r="AB24" s="20"/>
      <c r="AC24" s="20"/>
      <c r="AD24" s="20"/>
      <c r="AE24" s="20"/>
      <c r="AF24" s="20"/>
      <c r="AG24" s="20"/>
      <c r="AH24" s="102"/>
      <c r="AI24" s="20"/>
      <c r="AJ24" s="20"/>
      <c r="AK24" s="20"/>
    </row>
    <row r="25" spans="1:37">
      <c r="A25" s="108" t="s">
        <v>105</v>
      </c>
      <c r="B25" s="109"/>
      <c r="C25" s="22">
        <f>D25+N25+R25</f>
        <v>746242.10795600014</v>
      </c>
      <c r="D25" s="22">
        <f>E25+F25+G25+H25+I25</f>
        <v>220974.19451600005</v>
      </c>
      <c r="E25" s="22">
        <f>E24*2.14%</f>
        <v>41875.066320000005</v>
      </c>
      <c r="F25" s="22"/>
      <c r="G25" s="22">
        <f>G24*2.14%</f>
        <v>33002.167076000005</v>
      </c>
      <c r="H25" s="22"/>
      <c r="I25" s="22">
        <f>I24*2.14%</f>
        <v>146096.96112000002</v>
      </c>
      <c r="J25" s="31"/>
      <c r="K25" s="22"/>
      <c r="L25" s="22"/>
      <c r="M25" s="31"/>
      <c r="N25" s="22">
        <f>N24*2.14%</f>
        <v>220622.47824000003</v>
      </c>
      <c r="O25" s="31"/>
      <c r="P25" s="22"/>
      <c r="Q25" s="87"/>
      <c r="R25" s="22">
        <f>R24*2.14%</f>
        <v>304645.43520000001</v>
      </c>
      <c r="S25" s="22"/>
      <c r="T25" s="14"/>
      <c r="U25" s="22"/>
      <c r="V25" s="22"/>
      <c r="W25" s="94">
        <v>0</v>
      </c>
      <c r="X25" s="39"/>
      <c r="Y25" s="20"/>
      <c r="Z25" s="20"/>
      <c r="AA25" s="20"/>
      <c r="AB25" s="20"/>
      <c r="AC25" s="20"/>
      <c r="AD25" s="20"/>
      <c r="AE25" s="20"/>
      <c r="AF25" s="20"/>
      <c r="AG25" s="20"/>
      <c r="AH25" s="102"/>
      <c r="AI25" s="20"/>
      <c r="AJ25" s="20"/>
      <c r="AK25" s="20"/>
    </row>
    <row r="26" spans="1:37" ht="42.75" customHeight="1">
      <c r="A26" s="123" t="s">
        <v>103</v>
      </c>
      <c r="B26" s="124"/>
      <c r="C26" s="22">
        <f>C25+C24</f>
        <v>36320204.947956003</v>
      </c>
      <c r="D26" s="22">
        <f>D25+D24</f>
        <v>10546871.134516001</v>
      </c>
      <c r="E26" s="22">
        <f>E25+E24</f>
        <v>1998653.86632</v>
      </c>
      <c r="F26" s="22">
        <f t="shared" ref="F26:V26" si="3">SUM(F11:F23)</f>
        <v>0</v>
      </c>
      <c r="G26" s="22">
        <f>G25+G24</f>
        <v>1575159.5070760001</v>
      </c>
      <c r="H26" s="22">
        <f t="shared" si="3"/>
        <v>0</v>
      </c>
      <c r="I26" s="22">
        <f t="shared" si="3"/>
        <v>6826960.7999999998</v>
      </c>
      <c r="J26" s="31">
        <f t="shared" si="3"/>
        <v>0</v>
      </c>
      <c r="K26" s="22">
        <f t="shared" si="3"/>
        <v>0</v>
      </c>
      <c r="L26" s="22">
        <f t="shared" si="3"/>
        <v>0</v>
      </c>
      <c r="M26" s="31">
        <f>M24</f>
        <v>2736</v>
      </c>
      <c r="N26" s="22">
        <f>N25+N24</f>
        <v>10530084.07824</v>
      </c>
      <c r="O26" s="31">
        <f t="shared" si="3"/>
        <v>0</v>
      </c>
      <c r="P26" s="22">
        <f t="shared" si="3"/>
        <v>0</v>
      </c>
      <c r="Q26" s="87"/>
      <c r="R26" s="22">
        <f>R25+R24</f>
        <v>14540413.4352</v>
      </c>
      <c r="S26" s="22">
        <f t="shared" si="3"/>
        <v>0</v>
      </c>
      <c r="T26" s="14">
        <f t="shared" si="3"/>
        <v>0</v>
      </c>
      <c r="U26" s="22">
        <f t="shared" si="3"/>
        <v>0</v>
      </c>
      <c r="V26" s="22">
        <f t="shared" si="3"/>
        <v>0</v>
      </c>
      <c r="W26" s="22">
        <f>W24</f>
        <v>702836.3</v>
      </c>
      <c r="X26" s="82"/>
      <c r="Y26" s="20"/>
      <c r="Z26" s="20"/>
      <c r="AA26" s="20"/>
      <c r="AB26" s="20"/>
      <c r="AC26" s="20"/>
      <c r="AD26" s="20"/>
      <c r="AE26" s="20"/>
      <c r="AF26" s="20"/>
      <c r="AG26" s="20"/>
      <c r="AH26" s="55"/>
      <c r="AI26" s="20"/>
      <c r="AJ26" s="20"/>
      <c r="AK26" s="20"/>
    </row>
    <row r="27" spans="1:37">
      <c r="C27" s="44"/>
    </row>
  </sheetData>
  <autoFilter ref="A8:AO26"/>
  <mergeCells count="27">
    <mergeCell ref="D3:I3"/>
    <mergeCell ref="F5:F7"/>
    <mergeCell ref="G5:G7"/>
    <mergeCell ref="I5:I7"/>
    <mergeCell ref="D4:I4"/>
    <mergeCell ref="J4:L4"/>
    <mergeCell ref="M4:N7"/>
    <mergeCell ref="O4:P7"/>
    <mergeCell ref="D5:D7"/>
    <mergeCell ref="L5:L7"/>
    <mergeCell ref="E5:E7"/>
    <mergeCell ref="V1:W1"/>
    <mergeCell ref="A26:B26"/>
    <mergeCell ref="A24:B24"/>
    <mergeCell ref="A25:B25"/>
    <mergeCell ref="AD2:AF2"/>
    <mergeCell ref="Q4:R7"/>
    <mergeCell ref="T4:U7"/>
    <mergeCell ref="V4:V7"/>
    <mergeCell ref="AD4:AD8"/>
    <mergeCell ref="AE4:AE8"/>
    <mergeCell ref="AF4:AF8"/>
    <mergeCell ref="W4:W7"/>
    <mergeCell ref="J5:J7"/>
    <mergeCell ref="K5:K7"/>
    <mergeCell ref="H5:H7"/>
    <mergeCell ref="C3:C6"/>
  </mergeCells>
  <pageMargins left="0.23622047244094491" right="0.23622047244094491" top="0.55118110236220474" bottom="0.39370078740157483" header="0.31496062992125984" footer="0.28000000000000003"/>
  <pageSetup paperSize="9" scale="38" orientation="landscape" r:id="rId1"/>
  <headerFooter>
    <oddFooter>&amp;CСтраница &amp;P&amp;RРаздел II</oddFooter>
  </headerFooter>
  <rowBreaks count="1" manualBreakCount="1">
    <brk id="531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"/>
  <sheetViews>
    <sheetView view="pageBreakPreview" zoomScaleNormal="70" zoomScaleSheetLayoutView="100" workbookViewId="0">
      <pane xSplit="3" ySplit="1" topLeftCell="D2" activePane="bottomRight" state="frozen"/>
      <selection pane="topRight" activeCell="D1" sqref="D1"/>
      <selection pane="bottomLeft" activeCell="A9" sqref="A9"/>
      <selection pane="bottomRight" activeCell="C27" sqref="C27"/>
    </sheetView>
  </sheetViews>
  <sheetFormatPr defaultColWidth="9.140625" defaultRowHeight="15.75"/>
  <cols>
    <col min="1" max="1" width="6.28515625" style="98" customWidth="1"/>
    <col min="2" max="2" width="54.28515625" style="95" customWidth="1"/>
    <col min="3" max="3" width="20.42578125" style="38" customWidth="1"/>
    <col min="4" max="4" width="19.140625" style="38" customWidth="1"/>
    <col min="5" max="5" width="17.85546875" style="38" customWidth="1"/>
    <col min="6" max="6" width="18" style="38" customWidth="1"/>
    <col min="7" max="7" width="19" style="38" customWidth="1"/>
    <col min="8" max="8" width="16.5703125" style="38" customWidth="1"/>
    <col min="9" max="9" width="16.28515625" style="38" customWidth="1"/>
    <col min="10" max="10" width="8.42578125" style="38" customWidth="1"/>
    <col min="11" max="11" width="13" style="38" customWidth="1"/>
    <col min="12" max="12" width="14.5703125" style="38" customWidth="1"/>
    <col min="13" max="13" width="12.5703125" style="36" bestFit="1" customWidth="1"/>
    <col min="14" max="14" width="19.140625" style="38" customWidth="1"/>
    <col min="15" max="15" width="11.85546875" style="96" customWidth="1"/>
    <col min="16" max="16" width="18.7109375" style="38" customWidth="1"/>
    <col min="17" max="17" width="11.5703125" style="88" customWidth="1"/>
    <col min="18" max="18" width="19.5703125" style="38" customWidth="1"/>
    <col min="19" max="19" width="16.140625" style="38" customWidth="1"/>
    <col min="20" max="20" width="10.85546875" style="99" customWidth="1"/>
    <col min="21" max="21" width="16.7109375" style="38" customWidth="1"/>
    <col min="22" max="22" width="16.28515625" style="36" customWidth="1"/>
    <col min="23" max="23" width="19.7109375" style="38" customWidth="1"/>
    <col min="24" max="24" width="15.140625" style="38" hidden="1" customWidth="1"/>
    <col min="25" max="26" width="14.42578125" style="38" hidden="1" customWidth="1"/>
    <col min="27" max="27" width="16.85546875" style="38" hidden="1" customWidth="1"/>
    <col min="28" max="31" width="14.42578125" style="38" hidden="1" customWidth="1"/>
    <col min="32" max="32" width="16.85546875" style="38" hidden="1" customWidth="1"/>
    <col min="33" max="35" width="14.42578125" style="38" hidden="1" customWidth="1"/>
    <col min="36" max="36" width="12.5703125" style="38" hidden="1" customWidth="1"/>
    <col min="37" max="37" width="9.140625" style="38" hidden="1" customWidth="1"/>
    <col min="38" max="39" width="0" style="38" hidden="1" customWidth="1"/>
    <col min="40" max="40" width="9.28515625" style="38" hidden="1" customWidth="1"/>
    <col min="41" max="47" width="0" style="38" hidden="1" customWidth="1"/>
    <col min="48" max="16384" width="9.140625" style="38"/>
  </cols>
  <sheetData/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5"/>
  <sheetViews>
    <sheetView view="pageBreakPreview" zoomScaleNormal="70" zoomScaleSheetLayoutView="100" workbookViewId="0">
      <pane xSplit="2" ySplit="1" topLeftCell="C2" activePane="bottomRight" state="frozen"/>
      <selection activeCell="P738" sqref="P738"/>
      <selection pane="topRight" activeCell="P738" sqref="P738"/>
      <selection pane="bottomLeft" activeCell="P738" sqref="P738"/>
      <selection pane="bottomRight" activeCell="B27" sqref="B27"/>
    </sheetView>
  </sheetViews>
  <sheetFormatPr defaultColWidth="9.140625" defaultRowHeight="15.75"/>
  <cols>
    <col min="1" max="1" width="9" style="43" customWidth="1"/>
    <col min="2" max="2" width="48.7109375" style="47" customWidth="1"/>
    <col min="3" max="3" width="20" style="43" customWidth="1"/>
    <col min="4" max="4" width="16.42578125" style="43" customWidth="1"/>
    <col min="5" max="5" width="15.85546875" style="43" customWidth="1"/>
    <col min="6" max="6" width="16.5703125" style="43" customWidth="1"/>
    <col min="7" max="7" width="15.7109375" style="43" customWidth="1"/>
    <col min="8" max="8" width="15.42578125" style="43" customWidth="1"/>
    <col min="9" max="9" width="15.85546875" style="43" customWidth="1"/>
    <col min="10" max="10" width="9.5703125" style="43" bestFit="1" customWidth="1"/>
    <col min="11" max="11" width="10.7109375" style="43" customWidth="1"/>
    <col min="12" max="12" width="9.5703125" style="43" bestFit="1" customWidth="1"/>
    <col min="13" max="13" width="11.42578125" style="43" bestFit="1" customWidth="1"/>
    <col min="14" max="14" width="18" style="43" customWidth="1"/>
    <col min="15" max="15" width="10.28515625" style="93" customWidth="1"/>
    <col min="16" max="16" width="18.42578125" style="43" bestFit="1" customWidth="1"/>
    <col min="17" max="17" width="13" style="93" customWidth="1"/>
    <col min="18" max="18" width="20.140625" style="43" customWidth="1"/>
    <col min="19" max="19" width="7.7109375" style="93" customWidth="1"/>
    <col min="20" max="20" width="12.42578125" style="93" customWidth="1"/>
    <col min="21" max="21" width="16.85546875" style="43" customWidth="1"/>
    <col min="22" max="22" width="9" style="43" customWidth="1"/>
    <col min="23" max="23" width="16.85546875" style="37" customWidth="1"/>
    <col min="24" max="24" width="13.85546875" style="43" hidden="1" customWidth="1"/>
    <col min="25" max="25" width="15" style="43" hidden="1" customWidth="1"/>
    <col min="26" max="26" width="13.85546875" style="43" hidden="1" customWidth="1"/>
    <col min="27" max="27" width="12.140625" style="43" hidden="1" customWidth="1"/>
    <col min="28" max="30" width="12.42578125" style="43" hidden="1" customWidth="1"/>
    <col min="31" max="31" width="14.42578125" style="43" hidden="1" customWidth="1"/>
    <col min="32" max="32" width="12.42578125" style="43" hidden="1" customWidth="1"/>
    <col min="33" max="33" width="10.7109375" style="43" hidden="1" customWidth="1"/>
    <col min="34" max="34" width="12.140625" style="43" hidden="1" customWidth="1"/>
    <col min="35" max="35" width="11.7109375" style="43" hidden="1" customWidth="1"/>
    <col min="36" max="36" width="10.28515625" style="43" hidden="1" customWidth="1"/>
    <col min="37" max="38" width="0" style="43" hidden="1" customWidth="1"/>
    <col min="39" max="16384" width="9.140625" style="43"/>
  </cols>
  <sheetData>
    <row r="1" spans="1:23">
      <c r="A1" s="83"/>
      <c r="B1" s="97"/>
      <c r="C1" s="41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92"/>
      <c r="P1" s="83"/>
      <c r="Q1" s="92"/>
      <c r="R1" s="83"/>
      <c r="S1" s="92"/>
      <c r="T1" s="92"/>
      <c r="U1" s="83"/>
      <c r="V1" s="83"/>
      <c r="W1" s="40"/>
    </row>
    <row r="2" spans="1:23">
      <c r="A2" s="83"/>
      <c r="B2" s="97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92"/>
      <c r="P2" s="83"/>
      <c r="Q2" s="92"/>
      <c r="R2" s="83"/>
      <c r="S2" s="92"/>
      <c r="T2" s="92"/>
      <c r="U2" s="83"/>
      <c r="V2" s="83"/>
      <c r="W2" s="40"/>
    </row>
    <row r="3" spans="1:23">
      <c r="A3" s="83"/>
      <c r="B3" s="97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92"/>
      <c r="P3" s="83"/>
      <c r="Q3" s="92"/>
      <c r="R3" s="83"/>
      <c r="S3" s="92"/>
      <c r="T3" s="92"/>
      <c r="U3" s="83"/>
      <c r="V3" s="83"/>
      <c r="W3" s="40"/>
    </row>
    <row r="4" spans="1:23">
      <c r="A4" s="83"/>
      <c r="B4" s="9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92"/>
      <c r="P4" s="83"/>
      <c r="Q4" s="92"/>
      <c r="R4" s="83"/>
      <c r="S4" s="92"/>
      <c r="T4" s="92"/>
      <c r="U4" s="83"/>
      <c r="V4" s="83"/>
      <c r="W4" s="40"/>
    </row>
    <row r="5" spans="1:23">
      <c r="A5" s="83"/>
      <c r="B5" s="97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2"/>
      <c r="P5" s="83"/>
      <c r="Q5" s="92"/>
      <c r="R5" s="83"/>
      <c r="S5" s="92"/>
      <c r="T5" s="92"/>
      <c r="U5" s="83"/>
      <c r="V5" s="83"/>
      <c r="W5" s="40"/>
    </row>
    <row r="6" spans="1:23">
      <c r="A6" s="83"/>
      <c r="B6" s="97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92"/>
      <c r="P6" s="83"/>
      <c r="Q6" s="92"/>
      <c r="R6" s="83"/>
      <c r="S6" s="92"/>
      <c r="T6" s="92"/>
      <c r="U6" s="83"/>
      <c r="V6" s="83"/>
      <c r="W6" s="40"/>
    </row>
    <row r="7" spans="1:23">
      <c r="A7" s="83"/>
      <c r="B7" s="97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92"/>
      <c r="P7" s="83"/>
      <c r="Q7" s="92"/>
      <c r="R7" s="83"/>
      <c r="S7" s="92"/>
      <c r="T7" s="92"/>
      <c r="U7" s="83"/>
      <c r="V7" s="83"/>
      <c r="W7" s="40"/>
    </row>
    <row r="8" spans="1:23">
      <c r="A8" s="83"/>
      <c r="B8" s="97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92"/>
      <c r="P8" s="83"/>
      <c r="Q8" s="92"/>
      <c r="R8" s="83"/>
      <c r="S8" s="92"/>
      <c r="T8" s="92"/>
      <c r="U8" s="83"/>
      <c r="V8" s="83"/>
      <c r="W8" s="40"/>
    </row>
    <row r="9" spans="1:23">
      <c r="A9" s="83"/>
      <c r="B9" s="97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92"/>
      <c r="P9" s="83"/>
      <c r="Q9" s="92"/>
      <c r="R9" s="83"/>
      <c r="S9" s="92"/>
      <c r="T9" s="92"/>
      <c r="U9" s="83"/>
      <c r="V9" s="83"/>
      <c r="W9" s="40"/>
    </row>
    <row r="10" spans="1:23">
      <c r="A10" s="83"/>
      <c r="B10" s="97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92"/>
      <c r="P10" s="83"/>
      <c r="Q10" s="92"/>
      <c r="R10" s="83"/>
      <c r="S10" s="92"/>
      <c r="T10" s="92"/>
      <c r="U10" s="83"/>
      <c r="V10" s="83"/>
      <c r="W10" s="40"/>
    </row>
    <row r="11" spans="1:23">
      <c r="A11" s="83"/>
      <c r="B11" s="9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92"/>
      <c r="P11" s="83"/>
      <c r="Q11" s="92"/>
      <c r="R11" s="83"/>
      <c r="S11" s="92"/>
      <c r="T11" s="92"/>
      <c r="U11" s="83"/>
      <c r="V11" s="83"/>
      <c r="W11" s="40"/>
    </row>
    <row r="12" spans="1:23">
      <c r="A12" s="83"/>
      <c r="B12" s="97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92"/>
      <c r="P12" s="83"/>
      <c r="Q12" s="92"/>
      <c r="R12" s="83"/>
      <c r="S12" s="92"/>
      <c r="T12" s="92"/>
      <c r="U12" s="83"/>
      <c r="V12" s="83"/>
      <c r="W12" s="40"/>
    </row>
    <row r="13" spans="1:23">
      <c r="A13" s="83"/>
      <c r="B13" s="97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2"/>
      <c r="P13" s="83"/>
      <c r="Q13" s="92"/>
      <c r="R13" s="83"/>
      <c r="S13" s="92"/>
      <c r="T13" s="92"/>
      <c r="U13" s="83"/>
      <c r="V13" s="83"/>
      <c r="W13" s="40"/>
    </row>
    <row r="14" spans="1:23">
      <c r="A14" s="83"/>
      <c r="B14" s="97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92"/>
      <c r="P14" s="83"/>
      <c r="Q14" s="92"/>
      <c r="R14" s="83"/>
      <c r="S14" s="92"/>
      <c r="T14" s="92"/>
      <c r="U14" s="83"/>
      <c r="V14" s="83"/>
      <c r="W14" s="40"/>
    </row>
    <row r="15" spans="1:23">
      <c r="A15" s="83"/>
      <c r="B15" s="97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92"/>
      <c r="P15" s="83"/>
      <c r="Q15" s="92"/>
      <c r="R15" s="83"/>
      <c r="S15" s="92"/>
      <c r="T15" s="92"/>
      <c r="U15" s="83"/>
      <c r="V15" s="83"/>
      <c r="W15" s="40"/>
    </row>
    <row r="16" spans="1:23">
      <c r="A16" s="83"/>
      <c r="B16" s="97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92"/>
      <c r="P16" s="83"/>
      <c r="Q16" s="92"/>
      <c r="R16" s="83"/>
      <c r="S16" s="92"/>
      <c r="T16" s="92"/>
      <c r="U16" s="83"/>
      <c r="V16" s="83"/>
      <c r="W16" s="40"/>
    </row>
    <row r="17" spans="1:23">
      <c r="A17" s="83"/>
      <c r="B17" s="97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2"/>
      <c r="P17" s="83"/>
      <c r="Q17" s="92"/>
      <c r="R17" s="83"/>
      <c r="S17" s="92"/>
      <c r="T17" s="92"/>
      <c r="U17" s="83"/>
      <c r="V17" s="83"/>
      <c r="W17" s="40"/>
    </row>
    <row r="18" spans="1:23">
      <c r="A18" s="83"/>
      <c r="B18" s="97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92"/>
      <c r="P18" s="83"/>
      <c r="Q18" s="92"/>
      <c r="R18" s="83"/>
      <c r="S18" s="92"/>
      <c r="T18" s="92"/>
      <c r="U18" s="83"/>
      <c r="V18" s="83"/>
      <c r="W18" s="40"/>
    </row>
    <row r="19" spans="1:23">
      <c r="A19" s="83"/>
      <c r="B19" s="97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92"/>
      <c r="P19" s="83"/>
      <c r="Q19" s="92"/>
      <c r="R19" s="83"/>
      <c r="S19" s="92"/>
      <c r="T19" s="92"/>
      <c r="U19" s="83"/>
      <c r="V19" s="83"/>
      <c r="W19" s="40"/>
    </row>
    <row r="20" spans="1:23">
      <c r="A20" s="83"/>
      <c r="B20" s="97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92"/>
      <c r="P20" s="83"/>
      <c r="Q20" s="92"/>
      <c r="R20" s="83"/>
      <c r="S20" s="92"/>
      <c r="T20" s="92"/>
      <c r="U20" s="83"/>
      <c r="V20" s="83"/>
      <c r="W20" s="40"/>
    </row>
    <row r="21" spans="1:23">
      <c r="A21" s="83"/>
      <c r="B21" s="97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92"/>
      <c r="P21" s="83"/>
      <c r="Q21" s="92"/>
      <c r="R21" s="83"/>
      <c r="S21" s="92"/>
      <c r="T21" s="92"/>
      <c r="U21" s="83"/>
      <c r="V21" s="83"/>
      <c r="W21" s="40"/>
    </row>
    <row r="22" spans="1:23">
      <c r="A22" s="83"/>
      <c r="B22" s="97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2"/>
      <c r="P22" s="83"/>
      <c r="Q22" s="92"/>
      <c r="R22" s="83"/>
      <c r="S22" s="92"/>
      <c r="T22" s="92"/>
      <c r="U22" s="83"/>
      <c r="V22" s="83"/>
      <c r="W22" s="40"/>
    </row>
    <row r="23" spans="1:23">
      <c r="A23" s="83"/>
      <c r="B23" s="97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2"/>
      <c r="P23" s="83"/>
      <c r="Q23" s="92"/>
      <c r="R23" s="83"/>
      <c r="S23" s="92"/>
      <c r="T23" s="92"/>
      <c r="U23" s="83"/>
      <c r="V23" s="83"/>
      <c r="W23" s="40"/>
    </row>
    <row r="24" spans="1:23">
      <c r="A24" s="83"/>
      <c r="B24" s="9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92"/>
      <c r="P24" s="83"/>
      <c r="Q24" s="92"/>
      <c r="R24" s="83"/>
      <c r="S24" s="92"/>
      <c r="T24" s="92"/>
      <c r="U24" s="83"/>
      <c r="V24" s="83"/>
      <c r="W24" s="40"/>
    </row>
    <row r="25" spans="1:23">
      <c r="A25" s="83"/>
      <c r="B25" s="9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92"/>
      <c r="P25" s="83"/>
      <c r="Q25" s="92"/>
      <c r="R25" s="83"/>
      <c r="S25" s="92"/>
      <c r="T25" s="92"/>
      <c r="U25" s="83"/>
      <c r="V25" s="83"/>
      <c r="W25" s="40"/>
    </row>
    <row r="26" spans="1:23">
      <c r="A26" s="83"/>
      <c r="B26" s="97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92"/>
      <c r="P26" s="83"/>
      <c r="Q26" s="92"/>
      <c r="R26" s="83"/>
      <c r="S26" s="92"/>
      <c r="T26" s="92"/>
      <c r="U26" s="83"/>
      <c r="V26" s="83"/>
      <c r="W26" s="40"/>
    </row>
    <row r="27" spans="1:23">
      <c r="A27" s="83"/>
      <c r="B27" s="97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92"/>
      <c r="P27" s="83"/>
      <c r="Q27" s="92"/>
      <c r="R27" s="83"/>
      <c r="S27" s="92"/>
      <c r="T27" s="92"/>
      <c r="U27" s="83"/>
      <c r="V27" s="83"/>
      <c r="W27" s="40"/>
    </row>
    <row r="28" spans="1:23">
      <c r="A28" s="83"/>
      <c r="B28" s="9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92"/>
      <c r="P28" s="83"/>
      <c r="Q28" s="92"/>
      <c r="R28" s="83"/>
      <c r="S28" s="92"/>
      <c r="T28" s="92"/>
      <c r="U28" s="83"/>
      <c r="V28" s="83"/>
      <c r="W28" s="40"/>
    </row>
    <row r="29" spans="1:23">
      <c r="A29" s="83"/>
      <c r="B29" s="97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92"/>
      <c r="P29" s="83"/>
      <c r="Q29" s="92"/>
      <c r="R29" s="83"/>
      <c r="S29" s="92"/>
      <c r="T29" s="92"/>
      <c r="U29" s="83"/>
      <c r="V29" s="83"/>
      <c r="W29" s="40"/>
    </row>
    <row r="30" spans="1:23">
      <c r="A30" s="83"/>
      <c r="B30" s="97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92"/>
      <c r="P30" s="83"/>
      <c r="Q30" s="92"/>
      <c r="R30" s="83"/>
      <c r="S30" s="92"/>
      <c r="T30" s="92"/>
      <c r="U30" s="83"/>
      <c r="V30" s="83"/>
      <c r="W30" s="40"/>
    </row>
    <row r="31" spans="1:23">
      <c r="A31" s="83"/>
      <c r="B31" s="97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92"/>
      <c r="P31" s="83"/>
      <c r="Q31" s="92"/>
      <c r="R31" s="83"/>
      <c r="S31" s="92"/>
      <c r="T31" s="92"/>
      <c r="U31" s="83"/>
      <c r="V31" s="83"/>
      <c r="W31" s="40"/>
    </row>
    <row r="32" spans="1:23">
      <c r="A32" s="83"/>
      <c r="B32" s="9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92"/>
      <c r="P32" s="83"/>
      <c r="Q32" s="92"/>
      <c r="R32" s="83"/>
      <c r="S32" s="92"/>
      <c r="T32" s="92"/>
      <c r="U32" s="83"/>
      <c r="V32" s="83"/>
      <c r="W32" s="40"/>
    </row>
    <row r="33" spans="1:23">
      <c r="A33" s="83"/>
      <c r="B33" s="97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92"/>
      <c r="P33" s="83"/>
      <c r="Q33" s="92"/>
      <c r="R33" s="83"/>
      <c r="S33" s="92"/>
      <c r="T33" s="92"/>
      <c r="U33" s="83"/>
      <c r="V33" s="83"/>
      <c r="W33" s="40"/>
    </row>
    <row r="34" spans="1:23">
      <c r="A34" s="83"/>
      <c r="B34" s="97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92"/>
      <c r="P34" s="83"/>
      <c r="Q34" s="92"/>
      <c r="R34" s="83"/>
      <c r="S34" s="92"/>
      <c r="T34" s="92"/>
      <c r="U34" s="83"/>
      <c r="V34" s="83"/>
      <c r="W34" s="40"/>
    </row>
    <row r="35" spans="1:23">
      <c r="A35" s="83"/>
      <c r="B35" s="97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92"/>
      <c r="P35" s="83"/>
      <c r="Q35" s="92"/>
      <c r="R35" s="83"/>
      <c r="S35" s="92"/>
      <c r="T35" s="92"/>
      <c r="U35" s="83"/>
      <c r="V35" s="83"/>
      <c r="W35" s="40"/>
    </row>
    <row r="36" spans="1:23">
      <c r="A36" s="83"/>
      <c r="B36" s="9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92"/>
      <c r="P36" s="83"/>
      <c r="Q36" s="92"/>
      <c r="R36" s="83"/>
      <c r="S36" s="92"/>
      <c r="T36" s="92"/>
      <c r="U36" s="83"/>
      <c r="V36" s="83"/>
      <c r="W36" s="40"/>
    </row>
    <row r="37" spans="1:23">
      <c r="A37" s="83"/>
      <c r="B37" s="97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92"/>
      <c r="P37" s="83"/>
      <c r="Q37" s="92"/>
      <c r="R37" s="83"/>
      <c r="S37" s="92"/>
      <c r="T37" s="92"/>
      <c r="U37" s="83"/>
      <c r="V37" s="83"/>
      <c r="W37" s="40"/>
    </row>
    <row r="38" spans="1:23">
      <c r="A38" s="83"/>
      <c r="B38" s="97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92"/>
      <c r="P38" s="83"/>
      <c r="Q38" s="92"/>
      <c r="R38" s="83"/>
      <c r="S38" s="92"/>
      <c r="T38" s="92"/>
      <c r="U38" s="83"/>
      <c r="V38" s="83"/>
      <c r="W38" s="40"/>
    </row>
    <row r="39" spans="1:23">
      <c r="A39" s="83"/>
      <c r="B39" s="97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92"/>
      <c r="P39" s="83"/>
      <c r="Q39" s="92"/>
      <c r="R39" s="83"/>
      <c r="S39" s="92"/>
      <c r="T39" s="92"/>
      <c r="U39" s="83"/>
      <c r="V39" s="83"/>
      <c r="W39" s="40"/>
    </row>
    <row r="40" spans="1:23">
      <c r="A40" s="83"/>
      <c r="B40" s="9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92"/>
      <c r="P40" s="83"/>
      <c r="Q40" s="92"/>
      <c r="R40" s="83"/>
      <c r="S40" s="92"/>
      <c r="T40" s="92"/>
      <c r="U40" s="83"/>
      <c r="V40" s="83"/>
      <c r="W40" s="40"/>
    </row>
    <row r="41" spans="1:23">
      <c r="A41" s="83"/>
      <c r="B41" s="97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92"/>
      <c r="P41" s="83"/>
      <c r="Q41" s="92"/>
      <c r="R41" s="83"/>
      <c r="S41" s="92"/>
      <c r="T41" s="92"/>
      <c r="U41" s="83"/>
      <c r="V41" s="83"/>
      <c r="W41" s="40"/>
    </row>
    <row r="42" spans="1:23">
      <c r="A42" s="83"/>
      <c r="B42" s="97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92"/>
      <c r="P42" s="83"/>
      <c r="Q42" s="92"/>
      <c r="R42" s="83"/>
      <c r="S42" s="92"/>
      <c r="T42" s="92"/>
      <c r="U42" s="83"/>
      <c r="V42" s="83"/>
      <c r="W42" s="40"/>
    </row>
    <row r="43" spans="1:23">
      <c r="A43" s="83"/>
      <c r="B43" s="97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92"/>
      <c r="P43" s="83"/>
      <c r="Q43" s="92"/>
      <c r="R43" s="83"/>
      <c r="S43" s="92"/>
      <c r="T43" s="92"/>
      <c r="U43" s="83"/>
      <c r="V43" s="83"/>
      <c r="W43" s="40"/>
    </row>
    <row r="44" spans="1:23">
      <c r="A44" s="83"/>
      <c r="B44" s="9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92"/>
      <c r="P44" s="83"/>
      <c r="Q44" s="92"/>
      <c r="R44" s="83"/>
      <c r="S44" s="92"/>
      <c r="T44" s="92"/>
      <c r="U44" s="83"/>
      <c r="V44" s="83"/>
      <c r="W44" s="40"/>
    </row>
    <row r="45" spans="1:23">
      <c r="A45" s="83"/>
      <c r="B45" s="97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92"/>
      <c r="P45" s="83"/>
      <c r="Q45" s="92"/>
      <c r="R45" s="83"/>
      <c r="S45" s="92"/>
      <c r="T45" s="92"/>
      <c r="U45" s="83"/>
      <c r="V45" s="83"/>
      <c r="W45" s="40"/>
    </row>
    <row r="46" spans="1:23">
      <c r="A46" s="83"/>
      <c r="B46" s="97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92"/>
      <c r="P46" s="83"/>
      <c r="Q46" s="92"/>
      <c r="R46" s="83"/>
      <c r="S46" s="92"/>
      <c r="T46" s="92"/>
      <c r="U46" s="83"/>
      <c r="V46" s="83"/>
      <c r="W46" s="40"/>
    </row>
    <row r="47" spans="1:23">
      <c r="A47" s="83"/>
      <c r="B47" s="97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92"/>
      <c r="P47" s="83"/>
      <c r="Q47" s="92"/>
      <c r="R47" s="83"/>
      <c r="S47" s="92"/>
      <c r="T47" s="92"/>
      <c r="U47" s="83"/>
      <c r="V47" s="83"/>
      <c r="W47" s="40"/>
    </row>
    <row r="48" spans="1:23">
      <c r="A48" s="83"/>
      <c r="B48" s="9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92"/>
      <c r="P48" s="83"/>
      <c r="Q48" s="92"/>
      <c r="R48" s="83"/>
      <c r="S48" s="92"/>
      <c r="T48" s="92"/>
      <c r="U48" s="83"/>
      <c r="V48" s="83"/>
      <c r="W48" s="40"/>
    </row>
    <row r="49" spans="1:23">
      <c r="A49" s="83"/>
      <c r="B49" s="97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92"/>
      <c r="P49" s="83"/>
      <c r="Q49" s="92"/>
      <c r="R49" s="83"/>
      <c r="S49" s="92"/>
      <c r="T49" s="92"/>
      <c r="U49" s="83"/>
      <c r="V49" s="83"/>
      <c r="W49" s="40"/>
    </row>
    <row r="50" spans="1:23">
      <c r="A50" s="83"/>
      <c r="B50" s="97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92"/>
      <c r="P50" s="83"/>
      <c r="Q50" s="92"/>
      <c r="R50" s="83"/>
      <c r="S50" s="92"/>
      <c r="T50" s="92"/>
      <c r="U50" s="83"/>
      <c r="V50" s="83"/>
      <c r="W50" s="40"/>
    </row>
    <row r="51" spans="1:23">
      <c r="A51" s="83"/>
      <c r="B51" s="97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92"/>
      <c r="P51" s="83"/>
      <c r="Q51" s="92"/>
      <c r="R51" s="83"/>
      <c r="S51" s="92"/>
      <c r="T51" s="92"/>
      <c r="U51" s="83"/>
      <c r="V51" s="83"/>
      <c r="W51" s="40"/>
    </row>
    <row r="52" spans="1:23">
      <c r="A52" s="83"/>
      <c r="B52" s="9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92"/>
      <c r="P52" s="83"/>
      <c r="Q52" s="92"/>
      <c r="R52" s="83"/>
      <c r="S52" s="92"/>
      <c r="T52" s="92"/>
      <c r="U52" s="83"/>
      <c r="V52" s="83"/>
      <c r="W52" s="40"/>
    </row>
    <row r="53" spans="1:23">
      <c r="A53" s="83"/>
      <c r="B53" s="97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92"/>
      <c r="P53" s="83"/>
      <c r="Q53" s="92"/>
      <c r="R53" s="83"/>
      <c r="S53" s="92"/>
      <c r="T53" s="92"/>
      <c r="U53" s="83"/>
      <c r="V53" s="83"/>
      <c r="W53" s="40"/>
    </row>
    <row r="54" spans="1:23">
      <c r="A54" s="83"/>
      <c r="B54" s="97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92"/>
      <c r="P54" s="83"/>
      <c r="Q54" s="92"/>
      <c r="R54" s="83"/>
      <c r="S54" s="92"/>
      <c r="T54" s="92"/>
      <c r="U54" s="83"/>
      <c r="V54" s="83"/>
      <c r="W54" s="40"/>
    </row>
    <row r="55" spans="1:23">
      <c r="A55" s="83"/>
      <c r="B55" s="97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92"/>
      <c r="P55" s="83"/>
      <c r="Q55" s="92"/>
      <c r="R55" s="83"/>
      <c r="S55" s="92"/>
      <c r="T55" s="92"/>
      <c r="U55" s="83"/>
      <c r="V55" s="83"/>
      <c r="W55" s="40"/>
    </row>
    <row r="56" spans="1:23">
      <c r="A56" s="83"/>
      <c r="B56" s="97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92"/>
      <c r="P56" s="83"/>
      <c r="Q56" s="92"/>
      <c r="R56" s="83"/>
      <c r="S56" s="92"/>
      <c r="T56" s="92"/>
      <c r="U56" s="83"/>
      <c r="V56" s="83"/>
      <c r="W56" s="40"/>
    </row>
    <row r="57" spans="1:23">
      <c r="A57" s="83"/>
      <c r="B57" s="97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92"/>
      <c r="P57" s="83"/>
      <c r="Q57" s="92"/>
      <c r="R57" s="83"/>
      <c r="S57" s="92"/>
      <c r="T57" s="92"/>
      <c r="U57" s="83"/>
      <c r="V57" s="83"/>
      <c r="W57" s="40"/>
    </row>
    <row r="58" spans="1:23">
      <c r="A58" s="83"/>
      <c r="B58" s="97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92"/>
      <c r="P58" s="83"/>
      <c r="Q58" s="92"/>
      <c r="R58" s="83"/>
      <c r="S58" s="92"/>
      <c r="T58" s="92"/>
      <c r="U58" s="83"/>
      <c r="V58" s="83"/>
      <c r="W58" s="40"/>
    </row>
    <row r="59" spans="1:23">
      <c r="A59" s="83"/>
      <c r="B59" s="97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92"/>
      <c r="P59" s="83"/>
      <c r="Q59" s="92"/>
      <c r="R59" s="83"/>
      <c r="S59" s="92"/>
      <c r="T59" s="92"/>
      <c r="U59" s="83"/>
      <c r="V59" s="83"/>
      <c r="W59" s="40"/>
    </row>
    <row r="60" spans="1:23">
      <c r="A60" s="83"/>
      <c r="B60" s="97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92"/>
      <c r="P60" s="83"/>
      <c r="Q60" s="92"/>
      <c r="R60" s="83"/>
      <c r="S60" s="92"/>
      <c r="T60" s="92"/>
      <c r="U60" s="83"/>
      <c r="V60" s="83"/>
      <c r="W60" s="40"/>
    </row>
    <row r="61" spans="1:23">
      <c r="A61" s="83"/>
      <c r="B61" s="97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92"/>
      <c r="P61" s="83"/>
      <c r="Q61" s="92"/>
      <c r="R61" s="83"/>
      <c r="S61" s="92"/>
      <c r="T61" s="92"/>
      <c r="U61" s="83"/>
      <c r="V61" s="83"/>
      <c r="W61" s="40"/>
    </row>
    <row r="62" spans="1:23">
      <c r="A62" s="83"/>
      <c r="B62" s="97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92"/>
      <c r="P62" s="83"/>
      <c r="Q62" s="92"/>
      <c r="R62" s="83"/>
      <c r="S62" s="92"/>
      <c r="T62" s="92"/>
      <c r="U62" s="83"/>
      <c r="V62" s="83"/>
      <c r="W62" s="40"/>
    </row>
    <row r="63" spans="1:23">
      <c r="A63" s="83"/>
      <c r="B63" s="97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92"/>
      <c r="P63" s="83"/>
      <c r="Q63" s="92"/>
      <c r="R63" s="83"/>
      <c r="S63" s="92"/>
      <c r="T63" s="92"/>
      <c r="U63" s="83"/>
      <c r="V63" s="83"/>
      <c r="W63" s="40"/>
    </row>
    <row r="64" spans="1:23">
      <c r="A64" s="83"/>
      <c r="B64" s="97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92"/>
      <c r="P64" s="83"/>
      <c r="Q64" s="92"/>
      <c r="R64" s="83"/>
      <c r="S64" s="92"/>
      <c r="T64" s="92"/>
      <c r="U64" s="83"/>
      <c r="V64" s="83"/>
      <c r="W64" s="40"/>
    </row>
    <row r="65" spans="1:23">
      <c r="A65" s="83"/>
      <c r="B65" s="97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92"/>
      <c r="P65" s="83"/>
      <c r="Q65" s="92"/>
      <c r="R65" s="83"/>
      <c r="S65" s="92"/>
      <c r="T65" s="92"/>
      <c r="U65" s="83"/>
      <c r="V65" s="83"/>
      <c r="W65" s="40"/>
    </row>
    <row r="66" spans="1:23">
      <c r="A66" s="83"/>
      <c r="B66" s="97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92"/>
      <c r="P66" s="83"/>
      <c r="Q66" s="92"/>
      <c r="R66" s="83"/>
      <c r="S66" s="92"/>
      <c r="T66" s="92"/>
      <c r="U66" s="83"/>
      <c r="V66" s="83"/>
      <c r="W66" s="40"/>
    </row>
    <row r="67" spans="1:23">
      <c r="A67" s="83"/>
      <c r="B67" s="97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92"/>
      <c r="P67" s="83"/>
      <c r="Q67" s="92"/>
      <c r="R67" s="83"/>
      <c r="S67" s="92"/>
      <c r="T67" s="92"/>
      <c r="U67" s="83"/>
      <c r="V67" s="83"/>
      <c r="W67" s="40"/>
    </row>
    <row r="68" spans="1:23">
      <c r="A68" s="83"/>
      <c r="B68" s="97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92"/>
      <c r="P68" s="83"/>
      <c r="Q68" s="92"/>
      <c r="R68" s="83"/>
      <c r="S68" s="92"/>
      <c r="T68" s="92"/>
      <c r="U68" s="83"/>
      <c r="V68" s="83"/>
      <c r="W68" s="40"/>
    </row>
    <row r="69" spans="1:23">
      <c r="A69" s="83"/>
      <c r="B69" s="97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92"/>
      <c r="P69" s="83"/>
      <c r="Q69" s="92"/>
      <c r="R69" s="83"/>
      <c r="S69" s="92"/>
      <c r="T69" s="92"/>
      <c r="U69" s="83"/>
      <c r="V69" s="83"/>
      <c r="W69" s="40"/>
    </row>
    <row r="70" spans="1:23">
      <c r="A70" s="83"/>
      <c r="B70" s="97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92"/>
      <c r="P70" s="83"/>
      <c r="Q70" s="92"/>
      <c r="R70" s="83"/>
      <c r="S70" s="92"/>
      <c r="T70" s="92"/>
      <c r="U70" s="83"/>
      <c r="V70" s="83"/>
      <c r="W70" s="40"/>
    </row>
    <row r="71" spans="1:23">
      <c r="A71" s="83"/>
      <c r="B71" s="97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2"/>
      <c r="P71" s="83"/>
      <c r="Q71" s="92"/>
      <c r="R71" s="83"/>
      <c r="S71" s="92"/>
      <c r="T71" s="92"/>
      <c r="U71" s="83"/>
      <c r="V71" s="83"/>
      <c r="W71" s="40"/>
    </row>
    <row r="72" spans="1:23">
      <c r="A72" s="83"/>
      <c r="B72" s="97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92"/>
      <c r="P72" s="83"/>
      <c r="Q72" s="92"/>
      <c r="R72" s="83"/>
      <c r="S72" s="92"/>
      <c r="T72" s="92"/>
      <c r="U72" s="83"/>
      <c r="V72" s="83"/>
      <c r="W72" s="40"/>
    </row>
    <row r="73" spans="1:23">
      <c r="A73" s="83"/>
      <c r="B73" s="97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92"/>
      <c r="P73" s="83"/>
      <c r="Q73" s="92"/>
      <c r="R73" s="83"/>
      <c r="S73" s="92"/>
      <c r="T73" s="92"/>
      <c r="U73" s="83"/>
      <c r="V73" s="83"/>
      <c r="W73" s="40"/>
    </row>
    <row r="74" spans="1:23">
      <c r="A74" s="83"/>
      <c r="B74" s="97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2"/>
      <c r="P74" s="83"/>
      <c r="Q74" s="92"/>
      <c r="R74" s="83"/>
      <c r="S74" s="92"/>
      <c r="T74" s="92"/>
      <c r="U74" s="83"/>
      <c r="V74" s="83"/>
      <c r="W74" s="40"/>
    </row>
    <row r="75" spans="1:23">
      <c r="A75" s="83"/>
      <c r="B75" s="97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2"/>
      <c r="P75" s="83"/>
      <c r="Q75" s="92"/>
      <c r="R75" s="83"/>
      <c r="S75" s="92"/>
      <c r="T75" s="92"/>
      <c r="U75" s="83"/>
      <c r="V75" s="83"/>
      <c r="W75" s="40"/>
    </row>
    <row r="76" spans="1:23">
      <c r="A76" s="83"/>
      <c r="B76" s="97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92"/>
      <c r="P76" s="83"/>
      <c r="Q76" s="92"/>
      <c r="R76" s="83"/>
      <c r="S76" s="92"/>
      <c r="T76" s="92"/>
      <c r="U76" s="83"/>
      <c r="V76" s="83"/>
      <c r="W76" s="40"/>
    </row>
    <row r="77" spans="1:23">
      <c r="A77" s="83"/>
      <c r="B77" s="97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92"/>
      <c r="P77" s="83"/>
      <c r="Q77" s="92"/>
      <c r="R77" s="83"/>
      <c r="S77" s="92"/>
      <c r="T77" s="92"/>
      <c r="U77" s="83"/>
      <c r="V77" s="83"/>
      <c r="W77" s="40"/>
    </row>
    <row r="78" spans="1:23">
      <c r="A78" s="83"/>
      <c r="B78" s="97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92"/>
      <c r="P78" s="83"/>
      <c r="Q78" s="92"/>
      <c r="R78" s="83"/>
      <c r="S78" s="92"/>
      <c r="T78" s="92"/>
      <c r="U78" s="83"/>
      <c r="V78" s="83"/>
      <c r="W78" s="40"/>
    </row>
    <row r="79" spans="1:23">
      <c r="A79" s="83"/>
      <c r="B79" s="97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92"/>
      <c r="P79" s="83"/>
      <c r="Q79" s="92"/>
      <c r="R79" s="83"/>
      <c r="S79" s="92"/>
      <c r="T79" s="92"/>
      <c r="U79" s="83"/>
      <c r="V79" s="83"/>
      <c r="W79" s="40"/>
    </row>
    <row r="80" spans="1:23">
      <c r="A80" s="83"/>
      <c r="B80" s="97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92"/>
      <c r="P80" s="83"/>
      <c r="Q80" s="92"/>
      <c r="R80" s="83"/>
      <c r="S80" s="92"/>
      <c r="T80" s="92"/>
      <c r="U80" s="83"/>
      <c r="V80" s="83"/>
      <c r="W80" s="40"/>
    </row>
    <row r="81" spans="1:23">
      <c r="A81" s="83"/>
      <c r="B81" s="97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92"/>
      <c r="P81" s="83"/>
      <c r="Q81" s="92"/>
      <c r="R81" s="83"/>
      <c r="S81" s="92"/>
      <c r="T81" s="92"/>
      <c r="U81" s="83"/>
      <c r="V81" s="83"/>
      <c r="W81" s="40"/>
    </row>
    <row r="82" spans="1:23">
      <c r="A82" s="83"/>
      <c r="B82" s="97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92"/>
      <c r="P82" s="83"/>
      <c r="Q82" s="92"/>
      <c r="R82" s="83"/>
      <c r="S82" s="92"/>
      <c r="T82" s="92"/>
      <c r="U82" s="83"/>
      <c r="V82" s="83"/>
      <c r="W82" s="40"/>
    </row>
    <row r="83" spans="1:23">
      <c r="A83" s="83"/>
      <c r="B83" s="97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92"/>
      <c r="P83" s="83"/>
      <c r="Q83" s="92"/>
      <c r="R83" s="83"/>
      <c r="S83" s="92"/>
      <c r="T83" s="92"/>
      <c r="U83" s="83"/>
      <c r="V83" s="83"/>
      <c r="W83" s="40"/>
    </row>
    <row r="84" spans="1:23">
      <c r="A84" s="83"/>
      <c r="B84" s="97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92"/>
      <c r="P84" s="83"/>
      <c r="Q84" s="92"/>
      <c r="R84" s="83"/>
      <c r="S84" s="92"/>
      <c r="T84" s="92"/>
      <c r="U84" s="83"/>
      <c r="V84" s="83"/>
      <c r="W84" s="40"/>
    </row>
    <row r="85" spans="1:23">
      <c r="A85" s="83"/>
      <c r="B85" s="97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92"/>
      <c r="P85" s="83"/>
      <c r="Q85" s="92"/>
      <c r="R85" s="83"/>
      <c r="S85" s="92"/>
      <c r="T85" s="92"/>
      <c r="U85" s="83"/>
      <c r="V85" s="83"/>
      <c r="W85" s="40"/>
    </row>
    <row r="86" spans="1:23">
      <c r="A86" s="83"/>
      <c r="B86" s="97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92"/>
      <c r="P86" s="83"/>
      <c r="Q86" s="92"/>
      <c r="R86" s="83"/>
      <c r="S86" s="92"/>
      <c r="T86" s="92"/>
      <c r="U86" s="83"/>
      <c r="V86" s="83"/>
      <c r="W86" s="40"/>
    </row>
    <row r="87" spans="1:23">
      <c r="A87" s="83"/>
      <c r="B87" s="97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92"/>
      <c r="P87" s="83"/>
      <c r="Q87" s="92"/>
      <c r="R87" s="83"/>
      <c r="S87" s="92"/>
      <c r="T87" s="92"/>
      <c r="U87" s="83"/>
      <c r="V87" s="83"/>
      <c r="W87" s="40"/>
    </row>
    <row r="88" spans="1:23">
      <c r="A88" s="83"/>
      <c r="B88" s="97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92"/>
      <c r="P88" s="83"/>
      <c r="Q88" s="92"/>
      <c r="R88" s="83"/>
      <c r="S88" s="92"/>
      <c r="T88" s="92"/>
      <c r="U88" s="83"/>
      <c r="V88" s="83"/>
      <c r="W88" s="40"/>
    </row>
    <row r="89" spans="1:23">
      <c r="A89" s="83"/>
      <c r="B89" s="97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92"/>
      <c r="P89" s="83"/>
      <c r="Q89" s="92"/>
      <c r="R89" s="83"/>
      <c r="S89" s="92"/>
      <c r="T89" s="92"/>
      <c r="U89" s="83"/>
      <c r="V89" s="83"/>
      <c r="W89" s="40"/>
    </row>
    <row r="90" spans="1:23">
      <c r="A90" s="83"/>
      <c r="B90" s="97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92"/>
      <c r="P90" s="83"/>
      <c r="Q90" s="92"/>
      <c r="R90" s="83"/>
      <c r="S90" s="92"/>
      <c r="T90" s="92"/>
      <c r="U90" s="83"/>
      <c r="V90" s="83"/>
      <c r="W90" s="40"/>
    </row>
    <row r="91" spans="1:23">
      <c r="A91" s="83"/>
      <c r="B91" s="97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92"/>
      <c r="P91" s="83"/>
      <c r="Q91" s="92"/>
      <c r="R91" s="83"/>
      <c r="S91" s="92"/>
      <c r="T91" s="92"/>
      <c r="U91" s="83"/>
      <c r="V91" s="83"/>
      <c r="W91" s="40"/>
    </row>
    <row r="92" spans="1:23">
      <c r="A92" s="83"/>
      <c r="B92" s="97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92"/>
      <c r="P92" s="83"/>
      <c r="Q92" s="92"/>
      <c r="R92" s="83"/>
      <c r="S92" s="92"/>
      <c r="T92" s="92"/>
      <c r="U92" s="83"/>
      <c r="V92" s="83"/>
      <c r="W92" s="40"/>
    </row>
    <row r="93" spans="1:23">
      <c r="A93" s="83"/>
      <c r="B93" s="97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92"/>
      <c r="P93" s="83"/>
      <c r="Q93" s="92"/>
      <c r="R93" s="83"/>
      <c r="S93" s="92"/>
      <c r="T93" s="92"/>
      <c r="U93" s="83"/>
      <c r="V93" s="83"/>
      <c r="W93" s="40"/>
    </row>
    <row r="94" spans="1:23">
      <c r="A94" s="83"/>
      <c r="B94" s="97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92"/>
      <c r="P94" s="83"/>
      <c r="Q94" s="92"/>
      <c r="R94" s="83"/>
      <c r="S94" s="92"/>
      <c r="T94" s="92"/>
      <c r="U94" s="83"/>
      <c r="V94" s="83"/>
      <c r="W94" s="40"/>
    </row>
    <row r="95" spans="1:23">
      <c r="A95" s="83"/>
      <c r="B95" s="97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92"/>
      <c r="P95" s="83"/>
      <c r="Q95" s="92"/>
      <c r="R95" s="83"/>
      <c r="S95" s="92"/>
      <c r="T95" s="92"/>
      <c r="U95" s="83"/>
      <c r="V95" s="83"/>
      <c r="W95" s="40"/>
    </row>
    <row r="96" spans="1:23">
      <c r="A96" s="83"/>
      <c r="B96" s="97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92"/>
      <c r="P96" s="83"/>
      <c r="Q96" s="92"/>
      <c r="R96" s="83"/>
      <c r="S96" s="92"/>
      <c r="T96" s="92"/>
      <c r="U96" s="83"/>
      <c r="V96" s="83"/>
      <c r="W96" s="40"/>
    </row>
    <row r="97" spans="1:23">
      <c r="A97" s="83"/>
      <c r="B97" s="97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92"/>
      <c r="P97" s="83"/>
      <c r="Q97" s="92"/>
      <c r="R97" s="83"/>
      <c r="S97" s="92"/>
      <c r="T97" s="92"/>
      <c r="U97" s="83"/>
      <c r="V97" s="83"/>
      <c r="W97" s="40"/>
    </row>
    <row r="98" spans="1:23">
      <c r="A98" s="83"/>
      <c r="B98" s="97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92"/>
      <c r="P98" s="83"/>
      <c r="Q98" s="92"/>
      <c r="R98" s="83"/>
      <c r="S98" s="92"/>
      <c r="T98" s="92"/>
      <c r="U98" s="83"/>
      <c r="V98" s="83"/>
      <c r="W98" s="40"/>
    </row>
    <row r="99" spans="1:23">
      <c r="A99" s="83"/>
      <c r="B99" s="97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92"/>
      <c r="P99" s="83"/>
      <c r="Q99" s="92"/>
      <c r="R99" s="83"/>
      <c r="S99" s="92"/>
      <c r="T99" s="92"/>
      <c r="U99" s="83"/>
      <c r="V99" s="83"/>
      <c r="W99" s="40"/>
    </row>
    <row r="100" spans="1:23">
      <c r="A100" s="83"/>
      <c r="B100" s="97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92"/>
      <c r="P100" s="83"/>
      <c r="Q100" s="92"/>
      <c r="R100" s="83"/>
      <c r="S100" s="92"/>
      <c r="T100" s="92"/>
      <c r="U100" s="83"/>
      <c r="V100" s="83"/>
      <c r="W100" s="40"/>
    </row>
    <row r="101" spans="1:23">
      <c r="A101" s="83"/>
      <c r="B101" s="97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92"/>
      <c r="P101" s="83"/>
      <c r="Q101" s="92"/>
      <c r="R101" s="83"/>
      <c r="S101" s="92"/>
      <c r="T101" s="92"/>
      <c r="U101" s="83"/>
      <c r="V101" s="83"/>
      <c r="W101" s="40"/>
    </row>
    <row r="102" spans="1:23">
      <c r="A102" s="83"/>
      <c r="B102" s="97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92"/>
      <c r="P102" s="83"/>
      <c r="Q102" s="92"/>
      <c r="R102" s="83"/>
      <c r="S102" s="92"/>
      <c r="T102" s="92"/>
      <c r="U102" s="83"/>
      <c r="V102" s="83"/>
      <c r="W102" s="40"/>
    </row>
    <row r="103" spans="1:23">
      <c r="A103" s="83"/>
      <c r="B103" s="97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92"/>
      <c r="P103" s="83"/>
      <c r="Q103" s="92"/>
      <c r="R103" s="83"/>
      <c r="S103" s="92"/>
      <c r="T103" s="92"/>
      <c r="U103" s="83"/>
      <c r="V103" s="83"/>
      <c r="W103" s="40"/>
    </row>
    <row r="104" spans="1:23">
      <c r="A104" s="83"/>
      <c r="B104" s="97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92"/>
      <c r="P104" s="83"/>
      <c r="Q104" s="92"/>
      <c r="R104" s="83"/>
      <c r="S104" s="92"/>
      <c r="T104" s="92"/>
      <c r="U104" s="83"/>
      <c r="V104" s="83"/>
      <c r="W104" s="40"/>
    </row>
    <row r="105" spans="1:23">
      <c r="A105" s="83"/>
      <c r="B105" s="97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2"/>
      <c r="P105" s="83"/>
      <c r="Q105" s="92"/>
      <c r="R105" s="83"/>
      <c r="S105" s="92"/>
      <c r="T105" s="92"/>
      <c r="U105" s="83"/>
      <c r="V105" s="83"/>
      <c r="W105" s="40"/>
    </row>
    <row r="106" spans="1:23">
      <c r="A106" s="83"/>
      <c r="B106" s="97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92"/>
      <c r="P106" s="83"/>
      <c r="Q106" s="92"/>
      <c r="R106" s="83"/>
      <c r="S106" s="92"/>
      <c r="T106" s="92"/>
      <c r="U106" s="83"/>
      <c r="V106" s="83"/>
      <c r="W106" s="40"/>
    </row>
    <row r="107" spans="1:23">
      <c r="A107" s="83"/>
      <c r="B107" s="97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92"/>
      <c r="P107" s="83"/>
      <c r="Q107" s="92"/>
      <c r="R107" s="83"/>
      <c r="S107" s="92"/>
      <c r="T107" s="92"/>
      <c r="U107" s="83"/>
      <c r="V107" s="83"/>
      <c r="W107" s="40"/>
    </row>
    <row r="108" spans="1:23">
      <c r="A108" s="83"/>
      <c r="B108" s="97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92"/>
      <c r="P108" s="83"/>
      <c r="Q108" s="92"/>
      <c r="R108" s="83"/>
      <c r="S108" s="92"/>
      <c r="T108" s="92"/>
      <c r="U108" s="83"/>
      <c r="V108" s="83"/>
      <c r="W108" s="40"/>
    </row>
    <row r="109" spans="1:23">
      <c r="A109" s="83"/>
      <c r="B109" s="97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92"/>
      <c r="P109" s="83"/>
      <c r="Q109" s="92"/>
      <c r="R109" s="83"/>
      <c r="S109" s="92"/>
      <c r="T109" s="92"/>
      <c r="U109" s="83"/>
      <c r="V109" s="83"/>
      <c r="W109" s="40"/>
    </row>
    <row r="110" spans="1:23">
      <c r="A110" s="83"/>
      <c r="B110" s="97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92"/>
      <c r="P110" s="83"/>
      <c r="Q110" s="92"/>
      <c r="R110" s="83"/>
      <c r="S110" s="92"/>
      <c r="T110" s="92"/>
      <c r="U110" s="83"/>
      <c r="V110" s="83"/>
      <c r="W110" s="40"/>
    </row>
    <row r="111" spans="1:23">
      <c r="A111" s="83"/>
      <c r="B111" s="97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92"/>
      <c r="P111" s="83"/>
      <c r="Q111" s="92"/>
      <c r="R111" s="83"/>
      <c r="S111" s="92"/>
      <c r="T111" s="92"/>
      <c r="U111" s="83"/>
      <c r="V111" s="83"/>
      <c r="W111" s="40"/>
    </row>
    <row r="112" spans="1:23">
      <c r="A112" s="83"/>
      <c r="B112" s="97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92"/>
      <c r="P112" s="83"/>
      <c r="Q112" s="92"/>
      <c r="R112" s="83"/>
      <c r="S112" s="92"/>
      <c r="T112" s="92"/>
      <c r="U112" s="83"/>
      <c r="V112" s="83"/>
      <c r="W112" s="40"/>
    </row>
    <row r="113" spans="1:23">
      <c r="A113" s="83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92"/>
      <c r="P113" s="83"/>
      <c r="Q113" s="92"/>
      <c r="R113" s="83"/>
      <c r="S113" s="92"/>
      <c r="T113" s="92"/>
      <c r="U113" s="83"/>
      <c r="V113" s="83"/>
      <c r="W113" s="40"/>
    </row>
    <row r="114" spans="1:23">
      <c r="A114" s="83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92"/>
      <c r="P114" s="83"/>
      <c r="Q114" s="92"/>
      <c r="R114" s="83"/>
      <c r="S114" s="92"/>
      <c r="T114" s="92"/>
      <c r="U114" s="83"/>
      <c r="V114" s="83"/>
      <c r="W114" s="40"/>
    </row>
    <row r="115" spans="1:23">
      <c r="A115" s="83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92"/>
      <c r="P115" s="83"/>
      <c r="Q115" s="92"/>
      <c r="R115" s="83"/>
      <c r="S115" s="92"/>
      <c r="T115" s="92"/>
      <c r="U115" s="83"/>
      <c r="V115" s="83"/>
      <c r="W115" s="40"/>
    </row>
    <row r="116" spans="1:23">
      <c r="A116" s="83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92"/>
      <c r="P116" s="83"/>
      <c r="Q116" s="92"/>
      <c r="R116" s="83"/>
      <c r="S116" s="92"/>
      <c r="T116" s="92"/>
      <c r="U116" s="83"/>
      <c r="V116" s="83"/>
      <c r="W116" s="40"/>
    </row>
    <row r="117" spans="1:23">
      <c r="A117" s="83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92"/>
      <c r="P117" s="83"/>
      <c r="Q117" s="92"/>
      <c r="R117" s="83"/>
      <c r="S117" s="92"/>
      <c r="T117" s="92"/>
      <c r="U117" s="83"/>
      <c r="V117" s="83"/>
      <c r="W117" s="40"/>
    </row>
    <row r="118" spans="1:23">
      <c r="A118" s="83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92"/>
      <c r="P118" s="83"/>
      <c r="Q118" s="92"/>
      <c r="R118" s="83"/>
      <c r="S118" s="92"/>
      <c r="T118" s="92"/>
      <c r="U118" s="83"/>
      <c r="V118" s="83"/>
      <c r="W118" s="40"/>
    </row>
    <row r="119" spans="1:23">
      <c r="A119" s="83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92"/>
      <c r="P119" s="83"/>
      <c r="Q119" s="92"/>
      <c r="R119" s="83"/>
      <c r="S119" s="92"/>
      <c r="T119" s="92"/>
      <c r="U119" s="83"/>
      <c r="V119" s="83"/>
      <c r="W119" s="40"/>
    </row>
    <row r="120" spans="1:23">
      <c r="A120" s="83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92"/>
      <c r="P120" s="83"/>
      <c r="Q120" s="92"/>
      <c r="R120" s="83"/>
      <c r="S120" s="92"/>
      <c r="T120" s="92"/>
      <c r="U120" s="83"/>
      <c r="V120" s="83"/>
      <c r="W120" s="40"/>
    </row>
    <row r="121" spans="1:23">
      <c r="A121" s="83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92"/>
      <c r="P121" s="83"/>
      <c r="Q121" s="92"/>
      <c r="R121" s="83"/>
      <c r="S121" s="92"/>
      <c r="T121" s="92"/>
      <c r="U121" s="83"/>
      <c r="V121" s="83"/>
      <c r="W121" s="40"/>
    </row>
    <row r="122" spans="1:23">
      <c r="A122" s="83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92"/>
      <c r="P122" s="83"/>
      <c r="Q122" s="92"/>
      <c r="R122" s="83"/>
      <c r="S122" s="92"/>
      <c r="T122" s="92"/>
      <c r="U122" s="83"/>
      <c r="V122" s="83"/>
      <c r="W122" s="40"/>
    </row>
    <row r="123" spans="1:23">
      <c r="A123" s="83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92"/>
      <c r="P123" s="83"/>
      <c r="Q123" s="92"/>
      <c r="R123" s="83"/>
      <c r="S123" s="92"/>
      <c r="T123" s="92"/>
      <c r="U123" s="83"/>
      <c r="V123" s="83"/>
      <c r="W123" s="40"/>
    </row>
    <row r="124" spans="1:23">
      <c r="A124" s="83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92"/>
      <c r="P124" s="83"/>
      <c r="Q124" s="92"/>
      <c r="R124" s="83"/>
      <c r="S124" s="92"/>
      <c r="T124" s="92"/>
      <c r="U124" s="83"/>
      <c r="V124" s="83"/>
      <c r="W124" s="40"/>
    </row>
    <row r="125" spans="1:23">
      <c r="A125" s="83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92"/>
      <c r="P125" s="83"/>
      <c r="Q125" s="92"/>
      <c r="R125" s="83"/>
      <c r="S125" s="92"/>
      <c r="T125" s="92"/>
      <c r="U125" s="83"/>
      <c r="V125" s="83"/>
      <c r="W125" s="40"/>
    </row>
    <row r="126" spans="1:23">
      <c r="A126" s="83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92"/>
      <c r="P126" s="83"/>
      <c r="Q126" s="92"/>
      <c r="R126" s="83"/>
      <c r="S126" s="92"/>
      <c r="T126" s="92"/>
      <c r="U126" s="83"/>
      <c r="V126" s="83"/>
      <c r="W126" s="40"/>
    </row>
    <row r="127" spans="1:23">
      <c r="A127" s="83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92"/>
      <c r="P127" s="83"/>
      <c r="Q127" s="92"/>
      <c r="R127" s="83"/>
      <c r="S127" s="92"/>
      <c r="T127" s="92"/>
      <c r="U127" s="83"/>
      <c r="V127" s="83"/>
      <c r="W127" s="40"/>
    </row>
    <row r="128" spans="1:23">
      <c r="A128" s="83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92"/>
      <c r="P128" s="83"/>
      <c r="Q128" s="92"/>
      <c r="R128" s="83"/>
      <c r="S128" s="92"/>
      <c r="T128" s="92"/>
      <c r="U128" s="83"/>
      <c r="V128" s="83"/>
      <c r="W128" s="40"/>
    </row>
    <row r="129" spans="1:23">
      <c r="A129" s="83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92"/>
      <c r="P129" s="83"/>
      <c r="Q129" s="92"/>
      <c r="R129" s="83"/>
      <c r="S129" s="92"/>
      <c r="T129" s="92"/>
      <c r="U129" s="83"/>
      <c r="V129" s="83"/>
      <c r="W129" s="40"/>
    </row>
    <row r="130" spans="1:23">
      <c r="A130" s="83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92"/>
      <c r="P130" s="83"/>
      <c r="Q130" s="92"/>
      <c r="R130" s="83"/>
      <c r="S130" s="92"/>
      <c r="T130" s="92"/>
      <c r="U130" s="83"/>
      <c r="V130" s="83"/>
      <c r="W130" s="40"/>
    </row>
    <row r="131" spans="1:23">
      <c r="A131" s="83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92"/>
      <c r="P131" s="83"/>
      <c r="Q131" s="92"/>
      <c r="R131" s="83"/>
      <c r="S131" s="92"/>
      <c r="T131" s="92"/>
      <c r="U131" s="83"/>
      <c r="V131" s="83"/>
      <c r="W131" s="40"/>
    </row>
    <row r="132" spans="1:23">
      <c r="A132" s="83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92"/>
      <c r="P132" s="83"/>
      <c r="Q132" s="92"/>
      <c r="R132" s="83"/>
      <c r="S132" s="92"/>
      <c r="T132" s="92"/>
      <c r="U132" s="83"/>
      <c r="V132" s="83"/>
      <c r="W132" s="40"/>
    </row>
    <row r="133" spans="1:23">
      <c r="A133" s="83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92"/>
      <c r="P133" s="83"/>
      <c r="Q133" s="92"/>
      <c r="R133" s="83"/>
      <c r="S133" s="92"/>
      <c r="T133" s="92"/>
      <c r="U133" s="83"/>
      <c r="V133" s="83"/>
      <c r="W133" s="40"/>
    </row>
    <row r="134" spans="1:23">
      <c r="A134" s="83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92"/>
      <c r="P134" s="83"/>
      <c r="Q134" s="92"/>
      <c r="R134" s="83"/>
      <c r="S134" s="92"/>
      <c r="T134" s="92"/>
      <c r="U134" s="83"/>
      <c r="V134" s="83"/>
      <c r="W134" s="40"/>
    </row>
    <row r="135" spans="1:23">
      <c r="A135" s="83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92"/>
      <c r="P135" s="83"/>
      <c r="Q135" s="92"/>
      <c r="R135" s="83"/>
      <c r="S135" s="92"/>
      <c r="T135" s="92"/>
      <c r="U135" s="83"/>
      <c r="V135" s="83"/>
      <c r="W135" s="40"/>
    </row>
    <row r="136" spans="1:23">
      <c r="A136" s="83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92"/>
      <c r="P136" s="83"/>
      <c r="Q136" s="92"/>
      <c r="R136" s="83"/>
      <c r="S136" s="92"/>
      <c r="T136" s="92"/>
      <c r="U136" s="83"/>
      <c r="V136" s="83"/>
      <c r="W136" s="40"/>
    </row>
    <row r="137" spans="1:23">
      <c r="A137" s="83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92"/>
      <c r="P137" s="83"/>
      <c r="Q137" s="92"/>
      <c r="R137" s="83"/>
      <c r="S137" s="92"/>
      <c r="T137" s="92"/>
      <c r="U137" s="83"/>
      <c r="V137" s="83"/>
      <c r="W137" s="40"/>
    </row>
    <row r="138" spans="1:23">
      <c r="A138" s="83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92"/>
      <c r="P138" s="83"/>
      <c r="Q138" s="92"/>
      <c r="R138" s="83"/>
      <c r="S138" s="92"/>
      <c r="T138" s="92"/>
      <c r="U138" s="83"/>
      <c r="V138" s="83"/>
      <c r="W138" s="40"/>
    </row>
    <row r="139" spans="1:23">
      <c r="A139" s="83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92"/>
      <c r="P139" s="83"/>
      <c r="Q139" s="92"/>
      <c r="R139" s="83"/>
      <c r="S139" s="92"/>
      <c r="T139" s="92"/>
      <c r="U139" s="83"/>
      <c r="V139" s="83"/>
      <c r="W139" s="40"/>
    </row>
    <row r="140" spans="1:23">
      <c r="A140" s="83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92"/>
      <c r="P140" s="83"/>
      <c r="Q140" s="92"/>
      <c r="R140" s="83"/>
      <c r="S140" s="92"/>
      <c r="T140" s="92"/>
      <c r="U140" s="83"/>
      <c r="V140" s="83"/>
      <c r="W140" s="40"/>
    </row>
    <row r="141" spans="1:23">
      <c r="A141" s="83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92"/>
      <c r="P141" s="83"/>
      <c r="Q141" s="92"/>
      <c r="R141" s="83"/>
      <c r="S141" s="92"/>
      <c r="T141" s="92"/>
      <c r="U141" s="83"/>
      <c r="V141" s="83"/>
      <c r="W141" s="40"/>
    </row>
    <row r="142" spans="1:23">
      <c r="A142" s="83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92"/>
      <c r="P142" s="83"/>
      <c r="Q142" s="92"/>
      <c r="R142" s="83"/>
      <c r="S142" s="92"/>
      <c r="T142" s="92"/>
      <c r="U142" s="83"/>
      <c r="V142" s="83"/>
      <c r="W142" s="40"/>
    </row>
    <row r="143" spans="1:23">
      <c r="A143" s="83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92"/>
      <c r="P143" s="83"/>
      <c r="Q143" s="92"/>
      <c r="R143" s="83"/>
      <c r="S143" s="92"/>
      <c r="T143" s="92"/>
      <c r="U143" s="83"/>
      <c r="V143" s="83"/>
      <c r="W143" s="40"/>
    </row>
    <row r="144" spans="1:23">
      <c r="A144" s="83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92"/>
      <c r="P144" s="83"/>
      <c r="Q144" s="92"/>
      <c r="R144" s="83"/>
      <c r="S144" s="92"/>
      <c r="T144" s="92"/>
      <c r="U144" s="83"/>
      <c r="V144" s="83"/>
      <c r="W144" s="40"/>
    </row>
    <row r="145" spans="1:23">
      <c r="A145" s="83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92"/>
      <c r="P145" s="83"/>
      <c r="Q145" s="92"/>
      <c r="R145" s="83"/>
      <c r="S145" s="92"/>
      <c r="T145" s="92"/>
      <c r="U145" s="83"/>
      <c r="V145" s="83"/>
      <c r="W145" s="40"/>
    </row>
  </sheetData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workbookViewId="0">
      <selection activeCell="D34" sqref="D34"/>
    </sheetView>
  </sheetViews>
  <sheetFormatPr defaultColWidth="9.140625" defaultRowHeight="15"/>
  <cols>
    <col min="1" max="1" width="24.28515625" style="1" customWidth="1"/>
    <col min="2" max="2" width="9.140625" style="1"/>
    <col min="3" max="3" width="17.28515625" style="1" customWidth="1"/>
    <col min="4" max="4" width="16.5703125" style="1" customWidth="1"/>
    <col min="5" max="5" width="14.5703125" style="1" customWidth="1"/>
    <col min="6" max="6" width="17.85546875" style="1" customWidth="1"/>
    <col min="7" max="7" width="19.28515625" style="1" customWidth="1"/>
    <col min="8" max="16384" width="9.140625" style="1"/>
  </cols>
  <sheetData>
    <row r="3" spans="1:7">
      <c r="B3" s="1" t="s">
        <v>76</v>
      </c>
      <c r="C3" s="1" t="s">
        <v>77</v>
      </c>
      <c r="D3" s="1">
        <v>2020</v>
      </c>
      <c r="E3" s="1">
        <v>2021</v>
      </c>
      <c r="F3" s="1">
        <v>2022</v>
      </c>
      <c r="G3" s="1" t="s">
        <v>97</v>
      </c>
    </row>
    <row r="4" spans="1:7">
      <c r="A4" s="1" t="s">
        <v>78</v>
      </c>
      <c r="C4" s="26" t="e">
        <f>D4+E4+F4</f>
        <v>#REF!</v>
      </c>
      <c r="D4" s="26" t="e">
        <f>'Приложение 2'!#REF!</f>
        <v>#REF!</v>
      </c>
      <c r="E4" s="26" t="e">
        <f>','!#REF!</f>
        <v>#REF!</v>
      </c>
      <c r="F4" s="26" t="e">
        <f>'.'!#REF!</f>
        <v>#REF!</v>
      </c>
      <c r="G4" s="26" t="e">
        <f>C4-'Приложение 1'!#REF!</f>
        <v>#REF!</v>
      </c>
    </row>
    <row r="5" spans="1:7">
      <c r="A5" s="1" t="s">
        <v>79</v>
      </c>
      <c r="C5" s="26" t="e">
        <f t="shared" ref="C5:C21" si="0">D5+E5+F5</f>
        <v>#REF!</v>
      </c>
      <c r="D5" s="26" t="e">
        <f>'Приложение 2'!#REF!</f>
        <v>#REF!</v>
      </c>
      <c r="E5" s="26" t="e">
        <f>','!#REF!</f>
        <v>#REF!</v>
      </c>
      <c r="F5" s="26" t="e">
        <f>'.'!#REF!</f>
        <v>#REF!</v>
      </c>
      <c r="G5" s="28" t="e">
        <f>C5-'Приложение 1'!#REF!</f>
        <v>#REF!</v>
      </c>
    </row>
    <row r="6" spans="1:7">
      <c r="A6" s="1" t="s">
        <v>80</v>
      </c>
      <c r="C6" s="26" t="e">
        <f t="shared" si="0"/>
        <v>#REF!</v>
      </c>
      <c r="D6" s="26" t="e">
        <f>'Приложение 2'!#REF!</f>
        <v>#REF!</v>
      </c>
      <c r="E6" s="26" t="e">
        <f>','!#REF!</f>
        <v>#REF!</v>
      </c>
      <c r="F6" s="26" t="e">
        <f>'.'!#REF!</f>
        <v>#REF!</v>
      </c>
      <c r="G6" s="26" t="e">
        <f>C6-'Приложение 1'!#REF!</f>
        <v>#REF!</v>
      </c>
    </row>
    <row r="7" spans="1:7">
      <c r="A7" s="1" t="s">
        <v>81</v>
      </c>
      <c r="C7" s="26" t="e">
        <f t="shared" si="0"/>
        <v>#REF!</v>
      </c>
      <c r="D7" s="26" t="e">
        <f>'Приложение 2'!#REF!</f>
        <v>#REF!</v>
      </c>
      <c r="E7" s="26" t="e">
        <f>','!#REF!</f>
        <v>#REF!</v>
      </c>
      <c r="F7" s="26" t="e">
        <f>'.'!#REF!</f>
        <v>#REF!</v>
      </c>
      <c r="G7" s="26" t="e">
        <f>C7-'Приложение 1'!#REF!</f>
        <v>#REF!</v>
      </c>
    </row>
    <row r="8" spans="1:7">
      <c r="A8" s="1" t="s">
        <v>82</v>
      </c>
      <c r="C8" s="26" t="e">
        <f t="shared" si="0"/>
        <v>#REF!</v>
      </c>
      <c r="D8" s="26" t="e">
        <f>'Приложение 2'!#REF!</f>
        <v>#REF!</v>
      </c>
      <c r="E8" s="26" t="e">
        <f>','!#REF!</f>
        <v>#REF!</v>
      </c>
      <c r="F8" s="26" t="e">
        <f>'.'!#REF!</f>
        <v>#REF!</v>
      </c>
      <c r="G8" s="26" t="e">
        <f>C8-'Приложение 1'!#REF!</f>
        <v>#REF!</v>
      </c>
    </row>
    <row r="9" spans="1:7">
      <c r="A9" s="1" t="s">
        <v>83</v>
      </c>
      <c r="C9" s="26" t="e">
        <f t="shared" si="0"/>
        <v>#REF!</v>
      </c>
      <c r="D9" s="26" t="e">
        <f>'Приложение 2'!#REF!</f>
        <v>#REF!</v>
      </c>
      <c r="E9" s="26" t="e">
        <f>','!#REF!</f>
        <v>#REF!</v>
      </c>
      <c r="F9" s="26" t="e">
        <f>'.'!#REF!</f>
        <v>#REF!</v>
      </c>
      <c r="G9" s="26" t="e">
        <f>C9-'Приложение 1'!#REF!</f>
        <v>#REF!</v>
      </c>
    </row>
    <row r="10" spans="1:7">
      <c r="A10" s="1" t="s">
        <v>84</v>
      </c>
      <c r="C10" s="26" t="e">
        <f t="shared" si="0"/>
        <v>#REF!</v>
      </c>
      <c r="D10" s="26" t="e">
        <f>'Приложение 2'!#REF!</f>
        <v>#REF!</v>
      </c>
      <c r="E10" s="26" t="e">
        <f>','!#REF!</f>
        <v>#REF!</v>
      </c>
      <c r="F10" s="26" t="e">
        <f>'.'!#REF!</f>
        <v>#REF!</v>
      </c>
      <c r="G10" s="28" t="e">
        <f>C10-'Приложение 1'!#REF!</f>
        <v>#REF!</v>
      </c>
    </row>
    <row r="11" spans="1:7">
      <c r="A11" s="1" t="s">
        <v>85</v>
      </c>
      <c r="C11" s="26" t="e">
        <f t="shared" si="0"/>
        <v>#REF!</v>
      </c>
      <c r="D11" s="26" t="e">
        <f>'Приложение 2'!#REF!</f>
        <v>#REF!</v>
      </c>
      <c r="E11" s="26" t="e">
        <f>','!#REF!</f>
        <v>#REF!</v>
      </c>
      <c r="F11" s="26" t="e">
        <f>'.'!#REF!</f>
        <v>#REF!</v>
      </c>
      <c r="G11" s="29" t="e">
        <f>C11-'Приложение 1'!#REF!</f>
        <v>#REF!</v>
      </c>
    </row>
    <row r="12" spans="1:7">
      <c r="A12" s="1" t="s">
        <v>86</v>
      </c>
      <c r="C12" s="26" t="e">
        <f t="shared" si="0"/>
        <v>#REF!</v>
      </c>
      <c r="D12" s="26" t="e">
        <f>'Приложение 2'!#REF!</f>
        <v>#REF!</v>
      </c>
      <c r="E12" s="26" t="e">
        <f>','!#REF!</f>
        <v>#REF!</v>
      </c>
      <c r="F12" s="26" t="e">
        <f>'.'!#REF!</f>
        <v>#REF!</v>
      </c>
      <c r="G12" s="29" t="e">
        <f>C12-'Приложение 1'!#REF!</f>
        <v>#REF!</v>
      </c>
    </row>
    <row r="13" spans="1:7">
      <c r="A13" s="1" t="s">
        <v>87</v>
      </c>
      <c r="C13" s="26" t="e">
        <f t="shared" si="0"/>
        <v>#REF!</v>
      </c>
      <c r="D13" s="26" t="e">
        <f>'Приложение 2'!#REF!</f>
        <v>#REF!</v>
      </c>
      <c r="E13" s="26" t="e">
        <f>','!#REF!</f>
        <v>#REF!</v>
      </c>
      <c r="F13" s="26" t="e">
        <f>'.'!#REF!</f>
        <v>#REF!</v>
      </c>
      <c r="G13" s="26" t="e">
        <f>C13-'Приложение 1'!#REF!</f>
        <v>#REF!</v>
      </c>
    </row>
    <row r="14" spans="1:7">
      <c r="A14" s="1" t="s">
        <v>88</v>
      </c>
      <c r="C14" s="26" t="e">
        <f t="shared" si="0"/>
        <v>#REF!</v>
      </c>
      <c r="D14" s="26" t="e">
        <f>'Приложение 2'!#REF!</f>
        <v>#REF!</v>
      </c>
      <c r="E14" s="26" t="e">
        <f>','!#REF!</f>
        <v>#REF!</v>
      </c>
      <c r="F14" s="26" t="e">
        <f>'.'!#REF!</f>
        <v>#REF!</v>
      </c>
      <c r="G14" s="26" t="e">
        <f>C14-'Приложение 1'!#REF!</f>
        <v>#REF!</v>
      </c>
    </row>
    <row r="15" spans="1:7">
      <c r="A15" s="1" t="s">
        <v>89</v>
      </c>
      <c r="C15" s="26" t="e">
        <f t="shared" si="0"/>
        <v>#REF!</v>
      </c>
      <c r="D15" s="26" t="e">
        <f>'Приложение 2'!#REF!</f>
        <v>#REF!</v>
      </c>
      <c r="E15" s="26" t="e">
        <f>','!#REF!</f>
        <v>#REF!</v>
      </c>
      <c r="F15" s="26" t="e">
        <f>'.'!#REF!</f>
        <v>#REF!</v>
      </c>
      <c r="G15" s="26" t="e">
        <f>C15-'Приложение 1'!#REF!</f>
        <v>#REF!</v>
      </c>
    </row>
    <row r="16" spans="1:7">
      <c r="A16" s="1" t="s">
        <v>90</v>
      </c>
      <c r="C16" s="26" t="e">
        <f t="shared" si="0"/>
        <v>#REF!</v>
      </c>
      <c r="D16" s="26" t="e">
        <f>'Приложение 2'!#REF!</f>
        <v>#REF!</v>
      </c>
      <c r="E16" s="26" t="e">
        <f>','!#REF!</f>
        <v>#REF!</v>
      </c>
      <c r="F16" s="26" t="e">
        <f>'.'!#REF!</f>
        <v>#REF!</v>
      </c>
      <c r="G16" s="26" t="e">
        <f>C16-'Приложение 1'!#REF!</f>
        <v>#REF!</v>
      </c>
    </row>
    <row r="17" spans="1:7">
      <c r="A17" s="1" t="s">
        <v>91</v>
      </c>
      <c r="C17" s="26" t="e">
        <f t="shared" si="0"/>
        <v>#REF!</v>
      </c>
      <c r="D17" s="26" t="e">
        <f>'Приложение 2'!#REF!</f>
        <v>#REF!</v>
      </c>
      <c r="E17" s="26" t="e">
        <f>','!#REF!</f>
        <v>#REF!</v>
      </c>
      <c r="F17" s="26" t="e">
        <f>'.'!#REF!</f>
        <v>#REF!</v>
      </c>
      <c r="G17" s="26" t="e">
        <f>C17-'Приложение 1'!#REF!</f>
        <v>#REF!</v>
      </c>
    </row>
    <row r="18" spans="1:7">
      <c r="A18" s="1" t="s">
        <v>92</v>
      </c>
      <c r="C18" s="26" t="e">
        <f t="shared" si="0"/>
        <v>#REF!</v>
      </c>
      <c r="D18" s="26" t="e">
        <f>'Приложение 2'!#REF!</f>
        <v>#REF!</v>
      </c>
      <c r="E18" s="26" t="e">
        <f>','!#REF!</f>
        <v>#REF!</v>
      </c>
      <c r="F18" s="26" t="e">
        <f>'.'!#REF!</f>
        <v>#REF!</v>
      </c>
      <c r="G18" s="26" t="e">
        <f>C18-'Приложение 1'!#REF!</f>
        <v>#REF!</v>
      </c>
    </row>
    <row r="19" spans="1:7">
      <c r="A19" s="1" t="s">
        <v>93</v>
      </c>
      <c r="C19" s="26" t="e">
        <f t="shared" si="0"/>
        <v>#REF!</v>
      </c>
      <c r="D19" s="26" t="e">
        <f>'Приложение 2'!#REF!</f>
        <v>#REF!</v>
      </c>
      <c r="E19" s="26" t="e">
        <f>','!#REF!</f>
        <v>#REF!</v>
      </c>
      <c r="F19" s="26" t="e">
        <f>'.'!#REF!</f>
        <v>#REF!</v>
      </c>
      <c r="G19" s="26" t="e">
        <f>C19-'Приложение 1'!#REF!</f>
        <v>#REF!</v>
      </c>
    </row>
    <row r="20" spans="1:7">
      <c r="A20" s="1" t="s">
        <v>94</v>
      </c>
      <c r="C20" s="26" t="e">
        <f t="shared" si="0"/>
        <v>#REF!</v>
      </c>
      <c r="D20" s="26" t="e">
        <f>'Приложение 2'!#REF!</f>
        <v>#REF!</v>
      </c>
      <c r="E20" s="26" t="e">
        <f>','!#REF!</f>
        <v>#REF!</v>
      </c>
      <c r="F20" s="26" t="e">
        <f>'.'!#REF!</f>
        <v>#REF!</v>
      </c>
      <c r="G20" s="29" t="e">
        <f>C20-'Приложение 1'!#REF!</f>
        <v>#REF!</v>
      </c>
    </row>
    <row r="21" spans="1:7">
      <c r="A21" s="1" t="s">
        <v>95</v>
      </c>
      <c r="C21" s="26" t="e">
        <f t="shared" si="0"/>
        <v>#REF!</v>
      </c>
      <c r="D21" s="26" t="e">
        <f>'Приложение 2'!#REF!</f>
        <v>#REF!</v>
      </c>
      <c r="E21" s="26" t="e">
        <f>','!#REF!</f>
        <v>#REF!</v>
      </c>
      <c r="F21" s="26" t="e">
        <f>'.'!#REF!</f>
        <v>#REF!</v>
      </c>
      <c r="G21" s="26" t="e">
        <f>C21-'Приложение 1'!#REF!</f>
        <v>#REF!</v>
      </c>
    </row>
    <row r="22" spans="1:7">
      <c r="E22" s="26"/>
      <c r="F22" s="26"/>
    </row>
    <row r="23" spans="1:7">
      <c r="E23" s="26"/>
      <c r="F23" s="26"/>
    </row>
    <row r="24" spans="1:7">
      <c r="A24" s="1" t="s">
        <v>77</v>
      </c>
      <c r="B24" s="1" t="e">
        <f>'Приложение 1'!#REF!</f>
        <v>#REF!</v>
      </c>
      <c r="C24" s="26" t="e">
        <f>SUM(C4:C22)</f>
        <v>#REF!</v>
      </c>
      <c r="D24" s="26" t="e">
        <f>SUM(D4:D21)</f>
        <v>#REF!</v>
      </c>
      <c r="E24" s="26" t="e">
        <f>SUM(E4:E21)</f>
        <v>#REF!</v>
      </c>
      <c r="F24" s="26" t="e">
        <f>SUM(F4:F21)</f>
        <v>#REF!</v>
      </c>
      <c r="G24" s="26" t="e">
        <f>C24-'Приложение 1'!#REF!</f>
        <v>#REF!</v>
      </c>
    </row>
    <row r="26" spans="1:7">
      <c r="A26" s="1" t="s">
        <v>96</v>
      </c>
      <c r="B26" s="1">
        <v>177</v>
      </c>
      <c r="C26" s="26">
        <f>D26+E26+F26</f>
        <v>1820186772.2199998</v>
      </c>
      <c r="D26" s="26">
        <v>1356759812.5599999</v>
      </c>
      <c r="E26" s="1">
        <v>187839468.58000001</v>
      </c>
      <c r="F26" s="1">
        <v>275587491.07999998</v>
      </c>
    </row>
    <row r="27" spans="1:7">
      <c r="B27" s="1">
        <v>470</v>
      </c>
    </row>
    <row r="29" spans="1:7">
      <c r="A29" s="1" t="s">
        <v>98</v>
      </c>
      <c r="C29" s="26" t="e">
        <f>D29+E29+F29</f>
        <v>#REF!</v>
      </c>
      <c r="D29" s="26" t="e">
        <f>'Приложение 2'!#REF!</f>
        <v>#REF!</v>
      </c>
      <c r="E29" s="26" t="e">
        <f>','!#REF!</f>
        <v>#REF!</v>
      </c>
      <c r="F29" s="26" t="e">
        <f>'.'!#REF!</f>
        <v>#REF!</v>
      </c>
    </row>
    <row r="30" spans="1:7">
      <c r="C30" s="26">
        <f>D30+E30+F30</f>
        <v>1820186772.2199998</v>
      </c>
      <c r="D30" s="26">
        <v>1356759812.5599999</v>
      </c>
      <c r="E30" s="1">
        <v>187839468.58000001</v>
      </c>
      <c r="F30" s="1">
        <v>275587491.07999998</v>
      </c>
    </row>
    <row r="31" spans="1:7">
      <c r="C31" s="26" t="e">
        <f>SUM(C29:C30)</f>
        <v>#REF!</v>
      </c>
      <c r="D31" s="26" t="e">
        <f t="shared" ref="D31:F31" si="1">SUM(D29:D30)</f>
        <v>#REF!</v>
      </c>
      <c r="E31" s="26" t="e">
        <f t="shared" si="1"/>
        <v>#REF!</v>
      </c>
      <c r="F31" s="26" t="e">
        <f t="shared" si="1"/>
        <v>#REF!</v>
      </c>
    </row>
    <row r="32" spans="1:7">
      <c r="A32" s="27"/>
      <c r="C32" s="26"/>
      <c r="D32" s="26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</vt:lpstr>
      <vt:lpstr>,</vt:lpstr>
      <vt:lpstr>.</vt:lpstr>
      <vt:lpstr>свод</vt:lpstr>
      <vt:lpstr>'Приложение 2'!Область_печати</vt:lpstr>
    </vt:vector>
  </TitlesOfParts>
  <Company>plo.lan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Пользователь</cp:lastModifiedBy>
  <cp:lastPrinted>2019-08-27T07:09:17Z</cp:lastPrinted>
  <dcterms:created xsi:type="dcterms:W3CDTF">2019-06-18T13:49:47Z</dcterms:created>
  <dcterms:modified xsi:type="dcterms:W3CDTF">2019-08-28T13:26:18Z</dcterms:modified>
</cp:coreProperties>
</file>