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 за 2013г. по видам расхо" sheetId="1" r:id="rId1"/>
  </sheets>
  <definedNames>
    <definedName name="BFT_Print_Titles" localSheetId="0">'Прил.2 за 2013г. по видам расхо'!$9:$11</definedName>
    <definedName name="_xlnm.Print_Titles" localSheetId="0">'Прил.2 за 2013г. по видам расхо'!$9:$11</definedName>
  </definedNames>
  <calcPr fullCalcOnLoad="1" refMode="R1C1"/>
</workbook>
</file>

<file path=xl/sharedStrings.xml><?xml version="1.0" encoding="utf-8"?>
<sst xmlns="http://schemas.openxmlformats.org/spreadsheetml/2006/main" count="534" uniqueCount="163">
  <si>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</si>
  <si>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</si>
  <si>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</si>
  <si>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</si>
  <si>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</si>
  <si>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</si>
  <si>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</si>
  <si>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</si>
  <si>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</si>
  <si>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</si>
  <si>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</si>
  <si>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</si>
  <si>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</si>
  <si>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</si>
  <si>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</si>
  <si>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</si>
  <si>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</si>
  <si>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</si>
  <si>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</si>
  <si>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</si>
  <si>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</si>
  <si>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</si>
  <si>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</si>
  <si>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500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</si>
  <si>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</si>
  <si>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</si>
  <si>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</si>
  <si>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</si>
  <si>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</si>
  <si>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</si>
  <si>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</si>
  <si>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</si>
  <si>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</si>
  <si>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</si>
  <si>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</si>
  <si>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</si>
  <si>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</si>
  <si>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</si>
  <si>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262</t>
  </si>
  <si>
    <t>Пособия по социальной помощи населению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</si>
  <si>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</si>
  <si>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</si>
  <si>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</si>
  <si>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</si>
  <si>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</si>
  <si>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</si>
  <si>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0020800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</si>
  <si>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</si>
  <si>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</si>
  <si>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0920000</t>
  </si>
  <si>
    <t>0920300</t>
  </si>
  <si>
    <t>Выполнение других обязательств государства</t>
  </si>
  <si>
    <t>0200</t>
  </si>
  <si>
    <t>НАЦИОНАЛЬНАЯ ОБОРОНА</t>
  </si>
  <si>
    <t>0203</t>
  </si>
  <si>
    <t>0013600</t>
  </si>
  <si>
    <t>0300</t>
  </si>
  <si>
    <t>НАЦИОНАЛЬНАЯ БЕЗОПАСНОСТЬ И ПРАВООХРАНИТЕЛЬНАЯ ДЕЯТЕЛЬНОСТЬ</t>
  </si>
  <si>
    <t>0309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</si>
  <si>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</si>
  <si>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</si>
  <si>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</si>
  <si>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</si>
  <si>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</si>
  <si>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</si>
  <si>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3400300</t>
  </si>
  <si>
    <t>0500</t>
  </si>
  <si>
    <t>ЖИЛИЩНО-КОММУНАЛЬНОЕ ХОЗЯЙСТВО</t>
  </si>
  <si>
    <t>0502</t>
  </si>
  <si>
    <t>Коммунальное хозяйство</t>
  </si>
  <si>
    <t>3510000</t>
  </si>
  <si>
    <t>Поддержка коммунального хозяйства</t>
  </si>
  <si>
    <t>3510200</t>
  </si>
  <si>
    <t>006</t>
  </si>
  <si>
    <t>Безвозмездные перечисления государственным и муниципальным организациям</t>
  </si>
  <si>
    <t>242</t>
  </si>
  <si>
    <t>3510500</t>
  </si>
  <si>
    <t>Мероприятия в области коммунального хозяйства</t>
  </si>
  <si>
    <t>0503</t>
  </si>
  <si>
    <t>Благоустройство</t>
  </si>
  <si>
    <t>6000000</t>
  </si>
  <si>
    <t>6000100</t>
  </si>
  <si>
    <t>Уличное освещение</t>
  </si>
  <si>
    <t>6000200</t>
  </si>
  <si>
    <t>6000500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</si>
  <si>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</si>
  <si>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</si>
  <si>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</si>
  <si>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</si>
  <si>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</si>
  <si>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</si>
  <si>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</si>
  <si>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</si>
  <si>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</si>
  <si>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001</t>
  </si>
  <si>
    <t>224</t>
  </si>
  <si>
    <t>Арендная плата за пользование имуществом</t>
  </si>
  <si>
    <t>4420000</t>
  </si>
  <si>
    <t>Библиотеки</t>
  </si>
  <si>
    <t>4429900</t>
  </si>
  <si>
    <t>017</t>
  </si>
  <si>
    <t>251</t>
  </si>
  <si>
    <t xml:space="preserve">Факт исп. за </t>
  </si>
  <si>
    <t>ВСЕГО РАСХОДОВ</t>
  </si>
  <si>
    <t>0113</t>
  </si>
  <si>
    <t>1001</t>
  </si>
  <si>
    <t>4910100</t>
  </si>
  <si>
    <t>005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</si>
  <si>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</si>
  <si>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</si>
  <si>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</si>
  <si>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</si>
  <si>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Приложение 2</t>
  </si>
  <si>
    <t>% исп-я</t>
  </si>
  <si>
    <t xml:space="preserve">Текущий год план </t>
  </si>
  <si>
    <t xml:space="preserve">Резервный Фонд </t>
  </si>
  <si>
    <t>111</t>
  </si>
  <si>
    <t>0700500</t>
  </si>
  <si>
    <t>Прочие выплаты</t>
  </si>
  <si>
    <t>212</t>
  </si>
  <si>
    <t>Дорожное хозяйство</t>
  </si>
  <si>
    <t>0409</t>
  </si>
  <si>
    <t>7950000</t>
  </si>
  <si>
    <t>Землеустроительные работы</t>
  </si>
  <si>
    <t>3380000</t>
  </si>
  <si>
    <t>Дорожное хозяйство ДЦП двор.тер.</t>
  </si>
  <si>
    <t>Дорожное хозяйство ДЦП дороги общ.пол.</t>
  </si>
  <si>
    <t>5224011</t>
  </si>
  <si>
    <t>5224013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</si>
  <si>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</si>
  <si>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</si>
  <si>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</si>
  <si>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МЦП по ремонту объектов КХ</t>
  </si>
  <si>
    <t>ДЦП по ремонту объектов ЖКХ(т\с 2012)ЛМР</t>
  </si>
  <si>
    <t>5210324</t>
  </si>
  <si>
    <t>5210000</t>
  </si>
  <si>
    <t>52210324</t>
  </si>
  <si>
    <t>5210144</t>
  </si>
  <si>
    <t>Возмещение убытков теплоснабж.организ.</t>
  </si>
  <si>
    <t>5210307</t>
  </si>
  <si>
    <t>Благоустр. доп.субв. К днюЛО</t>
  </si>
  <si>
    <t>Субвенции для стимулирующих выплат</t>
  </si>
  <si>
    <t>Субвенции для взносов на стим. Выплаты</t>
  </si>
  <si>
    <t>5210136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</si>
  <si>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</si>
  <si>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Реализация гос. функций, связанных с общегосударственным управлением</t>
  </si>
  <si>
    <t>Осуществление перв. ВУ на территориях, где отсутствуют воен.ком-ты</t>
  </si>
  <si>
    <t>Доплаты к пенсиям  муниципальных служащих</t>
  </si>
  <si>
    <t>На выполнение полномлчий  по адм.комиссиям</t>
  </si>
  <si>
    <t>Прочие работы, услуги по содер.ОС</t>
  </si>
  <si>
    <t>Дорожное хозяйство рем.по 95 ОЗ</t>
  </si>
  <si>
    <t>5211400</t>
  </si>
  <si>
    <t>На софин.инж.инфр. По зем.уч. За сч.МБ</t>
  </si>
  <si>
    <t>Рем. работы по авар.уч.водопров.Навол.</t>
  </si>
  <si>
    <t>Софин.Рем. Раб.авар.уч.в/пр.Навол. Ср.ЛМР</t>
  </si>
  <si>
    <t>1020102</t>
  </si>
  <si>
    <t>Соф.проек.работ по инж.инфр. З.уч.мног.ОБ</t>
  </si>
  <si>
    <t>2013г.</t>
  </si>
  <si>
    <t xml:space="preserve">Исполнение бюджетных ассигнований по разделам, подразделам,целевым статьям </t>
  </si>
  <si>
    <t>к решению СД</t>
  </si>
  <si>
    <t>от 11.04.2013г. № 178</t>
  </si>
  <si>
    <t xml:space="preserve"> сельского поселения Лужского муниципального района  за 2013 год.</t>
  </si>
  <si>
    <t xml:space="preserve">видам расходов функциональной классификации расходов бюджета Скребловского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</si>
</sst>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20" xfId="0" applyBorder="1" applyAlignment="1">
      <alignment/>
    </xf>
    <xf numFmtId="179" fontId="4" fillId="0" borderId="2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9" fontId="0" fillId="0" borderId="18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19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179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179" fontId="3" fillId="0" borderId="26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9" fontId="4" fillId="0" borderId="2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3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right" vertical="top" wrapText="1"/>
    </xf>
    <xf numFmtId="4" fontId="11" fillId="0" borderId="19" xfId="0" applyNumberFormat="1" applyFont="1" applyFill="1" applyBorder="1" applyAlignment="1">
      <alignment horizontal="right" vertical="top" wrapText="1"/>
    </xf>
    <xf numFmtId="4" fontId="11" fillId="0" borderId="32" xfId="0" applyNumberFormat="1" applyFont="1" applyFill="1" applyBorder="1" applyAlignment="1">
      <alignment horizontal="right" vertical="top" wrapText="1"/>
    </xf>
    <xf numFmtId="179" fontId="4" fillId="0" borderId="33" xfId="0" applyNumberFormat="1" applyFont="1" applyBorder="1" applyAlignment="1">
      <alignment/>
    </xf>
    <xf numFmtId="49" fontId="4" fillId="0" borderId="34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49" fontId="5" fillId="0" borderId="35" xfId="0" applyNumberFormat="1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center" vertical="top" wrapText="1"/>
    </xf>
    <xf numFmtId="4" fontId="5" fillId="0" borderId="36" xfId="0" applyNumberFormat="1" applyFont="1" applyFill="1" applyBorder="1" applyAlignment="1">
      <alignment horizontal="right" vertical="top" wrapText="1"/>
    </xf>
    <xf numFmtId="4" fontId="5" fillId="0" borderId="37" xfId="0" applyNumberFormat="1" applyFont="1" applyFill="1" applyBorder="1" applyAlignment="1">
      <alignment horizontal="righ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" fontId="3" fillId="0" borderId="36" xfId="0" applyNumberFormat="1" applyFont="1" applyFill="1" applyBorder="1" applyAlignment="1">
      <alignment horizontal="right" vertical="top" wrapText="1"/>
    </xf>
    <xf numFmtId="0" fontId="3" fillId="0" borderId="37" xfId="0" applyFont="1" applyBorder="1" applyAlignment="1">
      <alignment/>
    </xf>
    <xf numFmtId="4" fontId="5" fillId="0" borderId="25" xfId="0" applyNumberFormat="1" applyFont="1" applyFill="1" applyBorder="1" applyAlignment="1">
      <alignment horizontal="right" vertical="top" wrapText="1"/>
    </xf>
    <xf numFmtId="172" fontId="5" fillId="0" borderId="38" xfId="0" applyNumberFormat="1" applyFont="1" applyFill="1" applyBorder="1" applyAlignment="1">
      <alignment horizontal="left" vertical="top" wrapText="1"/>
    </xf>
    <xf numFmtId="4" fontId="3" fillId="0" borderId="22" xfId="0" applyNumberFormat="1" applyFont="1" applyFill="1" applyBorder="1" applyAlignment="1">
      <alignment horizontal="right" vertical="top" wrapText="1"/>
    </xf>
    <xf numFmtId="172" fontId="5" fillId="0" borderId="24" xfId="0" applyNumberFormat="1" applyFont="1" applyFill="1" applyBorder="1" applyAlignment="1">
      <alignment horizontal="left" vertical="top" wrapText="1"/>
    </xf>
    <xf numFmtId="179" fontId="3" fillId="0" borderId="20" xfId="0" applyNumberFormat="1" applyFont="1" applyBorder="1" applyAlignment="1">
      <alignment/>
    </xf>
    <xf numFmtId="49" fontId="5" fillId="0" borderId="39" xfId="0" applyNumberFormat="1" applyFont="1" applyFill="1" applyBorder="1" applyAlignment="1">
      <alignment horizontal="left" vertical="top" wrapText="1"/>
    </xf>
    <xf numFmtId="49" fontId="5" fillId="0" borderId="31" xfId="0" applyNumberFormat="1" applyFont="1" applyFill="1" applyBorder="1" applyAlignment="1">
      <alignment horizontal="center" vertical="top" wrapText="1"/>
    </xf>
    <xf numFmtId="4" fontId="5" fillId="0" borderId="40" xfId="0" applyNumberFormat="1" applyFont="1" applyFill="1" applyBorder="1" applyAlignment="1">
      <alignment horizontal="right" vertical="top" wrapText="1"/>
    </xf>
    <xf numFmtId="0" fontId="3" fillId="0" borderId="4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right" wrapText="1"/>
    </xf>
    <xf numFmtId="4" fontId="3" fillId="0" borderId="22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PageLayoutView="0" workbookViewId="0" topLeftCell="A110">
      <selection activeCell="A123" sqref="A123:H123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421875" style="0" customWidth="1"/>
    <col min="7" max="7" width="12.28125" style="0" customWidth="1"/>
    <col min="8" max="8" width="8.28125" style="0" customWidth="1"/>
    <col min="9" max="9" width="12.140625" style="0" customWidth="1"/>
    <col min="10" max="34" width="15.7109375" style="0" customWidth="1"/>
  </cols>
  <sheetData>
    <row r="1" ht="12.75">
      <c r="F1" t="s">
        <v>112</v>
      </c>
    </row>
    <row r="2" ht="12.75">
      <c r="F2" t="s">
        <v>159</v>
      </c>
    </row>
    <row r="3" ht="12.75">
      <c r="F3" t="s">
        <v>160</v>
      </c>
    </row>
    <row r="4" spans="1:6" ht="15.75">
      <c r="A4" s="86" t="s">
        <v>158</v>
      </c>
      <c r="B4" s="86"/>
      <c r="C4" s="86"/>
      <c r="D4" s="86"/>
      <c r="E4" s="86"/>
      <c r="F4" s="86"/>
    </row>
    <row r="5" spans="1:6" ht="15.75">
      <c r="A5" s="86" t="s">
        <v>162</v>
      </c>
      <c r="B5" s="86"/>
      <c r="C5" s="86"/>
      <c r="D5" s="86"/>
      <c r="E5" s="86"/>
      <c r="F5" s="86"/>
    </row>
    <row r="6" spans="1:8" ht="12.75" customHeight="1">
      <c r="A6" s="87" t="s">
        <v>161</v>
      </c>
      <c r="B6" s="87"/>
      <c r="C6" s="87"/>
      <c r="D6" s="87"/>
      <c r="E6" s="87"/>
      <c r="F6" s="87"/>
      <c r="G6" s="87"/>
      <c r="H6" s="87"/>
    </row>
    <row r="7" spans="1:7" ht="15.75">
      <c r="A7" s="85"/>
      <c r="B7" s="85"/>
      <c r="C7" s="85"/>
      <c r="D7" s="85"/>
      <c r="E7" s="85"/>
      <c r="F7" s="85"/>
      <c r="G7" s="67"/>
    </row>
    <row r="8" spans="1:3" ht="10.5" customHeight="1" thickBot="1">
      <c r="A8" s="94" t="s">
        <v>7</v>
      </c>
      <c r="B8" s="94"/>
      <c r="C8" s="5" t="s">
        <v>0</v>
      </c>
    </row>
    <row r="9" spans="1:8" ht="12.75">
      <c r="A9" s="88" t="s">
        <v>13</v>
      </c>
      <c r="B9" s="92" t="s">
        <v>6</v>
      </c>
      <c r="C9" s="93"/>
      <c r="D9" s="93"/>
      <c r="E9" s="93"/>
      <c r="F9" s="90" t="s">
        <v>114</v>
      </c>
      <c r="G9" s="44" t="s">
        <v>102</v>
      </c>
      <c r="H9" s="29"/>
    </row>
    <row r="10" spans="1:8" ht="18" customHeight="1" thickBot="1">
      <c r="A10" s="89"/>
      <c r="B10" s="11" t="s">
        <v>12</v>
      </c>
      <c r="C10" s="11" t="s">
        <v>11</v>
      </c>
      <c r="D10" s="11" t="s">
        <v>10</v>
      </c>
      <c r="E10" s="12" t="s">
        <v>9</v>
      </c>
      <c r="F10" s="91"/>
      <c r="G10" s="45" t="s">
        <v>157</v>
      </c>
      <c r="H10" s="53" t="s">
        <v>113</v>
      </c>
    </row>
    <row r="11" spans="1:8" ht="12.75">
      <c r="A11" s="10" t="s">
        <v>8</v>
      </c>
      <c r="B11" s="10" t="s">
        <v>1</v>
      </c>
      <c r="C11" s="10" t="s">
        <v>2</v>
      </c>
      <c r="D11" s="10" t="s">
        <v>3</v>
      </c>
      <c r="E11" s="10" t="s">
        <v>5</v>
      </c>
      <c r="F11" s="10" t="s">
        <v>4</v>
      </c>
      <c r="G11" s="37"/>
      <c r="H11" s="29"/>
    </row>
    <row r="12" spans="1:8" ht="12.75">
      <c r="A12" s="3" t="s">
        <v>16</v>
      </c>
      <c r="B12" s="2" t="s">
        <v>15</v>
      </c>
      <c r="C12" s="2" t="s">
        <v>14</v>
      </c>
      <c r="D12" s="2"/>
      <c r="E12" s="2" t="s">
        <v>14</v>
      </c>
      <c r="F12" s="4">
        <f>F13+F34+F33</f>
        <v>4895595</v>
      </c>
      <c r="G12" s="27">
        <f>G13+G34</f>
        <v>4711792.67</v>
      </c>
      <c r="H12" s="52">
        <f aca="true" t="shared" si="0" ref="H12:H17">G12/F12*100</f>
        <v>96.24555687306649</v>
      </c>
    </row>
    <row r="13" spans="1:8" ht="28.5" customHeight="1">
      <c r="A13" s="9" t="s">
        <v>18</v>
      </c>
      <c r="B13" s="2" t="s">
        <v>17</v>
      </c>
      <c r="C13" s="2" t="s">
        <v>14</v>
      </c>
      <c r="D13" s="2"/>
      <c r="E13" s="2" t="s">
        <v>14</v>
      </c>
      <c r="F13" s="4">
        <f>F14+F31+F32</f>
        <v>4565595</v>
      </c>
      <c r="G13" s="4">
        <f>G14+G31+G32</f>
        <v>4448656.43</v>
      </c>
      <c r="H13" s="52">
        <f t="shared" si="0"/>
        <v>97.43870032273996</v>
      </c>
    </row>
    <row r="14" spans="1:8" ht="29.25" customHeight="1" thickBot="1">
      <c r="A14" s="15" t="s">
        <v>20</v>
      </c>
      <c r="B14" s="16" t="s">
        <v>17</v>
      </c>
      <c r="C14" s="16" t="s">
        <v>19</v>
      </c>
      <c r="D14" s="16"/>
      <c r="E14" s="16" t="s">
        <v>14</v>
      </c>
      <c r="F14" s="17">
        <f>F15+F28</f>
        <v>4339664</v>
      </c>
      <c r="G14" s="17">
        <f>G15+G28</f>
        <v>4222725.43</v>
      </c>
      <c r="H14" s="52">
        <f t="shared" si="0"/>
        <v>97.30535428549307</v>
      </c>
    </row>
    <row r="15" spans="1:8" ht="13.5" thickBot="1">
      <c r="A15" s="19" t="s">
        <v>22</v>
      </c>
      <c r="B15" s="20" t="s">
        <v>17</v>
      </c>
      <c r="C15" s="20" t="s">
        <v>21</v>
      </c>
      <c r="D15" s="20"/>
      <c r="E15" s="20" t="s">
        <v>14</v>
      </c>
      <c r="F15" s="21">
        <f>SUM(F16:F27)</f>
        <v>3599664</v>
      </c>
      <c r="G15" s="38">
        <f>SUM(G16:G27)</f>
        <v>3484748.51</v>
      </c>
      <c r="H15" s="46">
        <f t="shared" si="0"/>
        <v>96.80760509869809</v>
      </c>
    </row>
    <row r="16" spans="1:8" ht="12.75">
      <c r="A16" s="6" t="s">
        <v>25</v>
      </c>
      <c r="B16" s="1" t="s">
        <v>17</v>
      </c>
      <c r="C16" s="1" t="s">
        <v>21</v>
      </c>
      <c r="D16" s="1" t="s">
        <v>23</v>
      </c>
      <c r="E16" s="1" t="s">
        <v>24</v>
      </c>
      <c r="F16" s="7">
        <v>2130000</v>
      </c>
      <c r="G16" s="39">
        <v>2120945.58</v>
      </c>
      <c r="H16" s="47">
        <f t="shared" si="0"/>
        <v>99.57490985915494</v>
      </c>
    </row>
    <row r="17" spans="1:8" ht="12.75">
      <c r="A17" s="6" t="s">
        <v>118</v>
      </c>
      <c r="B17" s="1" t="s">
        <v>17</v>
      </c>
      <c r="C17" s="1" t="s">
        <v>21</v>
      </c>
      <c r="D17" s="1" t="s">
        <v>23</v>
      </c>
      <c r="E17" s="1" t="s">
        <v>119</v>
      </c>
      <c r="F17" s="7">
        <v>7000</v>
      </c>
      <c r="G17" s="39">
        <v>6300</v>
      </c>
      <c r="H17" s="47">
        <f t="shared" si="0"/>
        <v>90</v>
      </c>
    </row>
    <row r="18" spans="1:8" ht="12.75">
      <c r="A18" s="6" t="s">
        <v>27</v>
      </c>
      <c r="B18" s="1" t="s">
        <v>17</v>
      </c>
      <c r="C18" s="1" t="s">
        <v>21</v>
      </c>
      <c r="D18" s="1" t="s">
        <v>23</v>
      </c>
      <c r="E18" s="1" t="s">
        <v>26</v>
      </c>
      <c r="F18" s="7">
        <v>643000</v>
      </c>
      <c r="G18" s="40">
        <v>636653.01</v>
      </c>
      <c r="H18" s="48">
        <f aca="true" t="shared" si="1" ref="H18:H34">G18/F18*100</f>
        <v>99.01290979782272</v>
      </c>
    </row>
    <row r="19" spans="1:8" ht="12.75">
      <c r="A19" s="6" t="s">
        <v>29</v>
      </c>
      <c r="B19" s="1" t="s">
        <v>17</v>
      </c>
      <c r="C19" s="1" t="s">
        <v>21</v>
      </c>
      <c r="D19" s="1" t="s">
        <v>23</v>
      </c>
      <c r="E19" s="1" t="s">
        <v>28</v>
      </c>
      <c r="F19" s="7">
        <v>65000</v>
      </c>
      <c r="G19" s="40">
        <v>56882.34</v>
      </c>
      <c r="H19" s="48">
        <f t="shared" si="1"/>
        <v>87.5112923076923</v>
      </c>
    </row>
    <row r="20" spans="1:8" ht="12.75">
      <c r="A20" s="6" t="s">
        <v>31</v>
      </c>
      <c r="B20" s="1" t="s">
        <v>17</v>
      </c>
      <c r="C20" s="1" t="s">
        <v>21</v>
      </c>
      <c r="D20" s="1" t="s">
        <v>23</v>
      </c>
      <c r="E20" s="1" t="s">
        <v>30</v>
      </c>
      <c r="F20" s="7">
        <v>36000</v>
      </c>
      <c r="G20" s="40">
        <v>30560</v>
      </c>
      <c r="H20" s="48">
        <f t="shared" si="1"/>
        <v>84.88888888888889</v>
      </c>
    </row>
    <row r="21" spans="1:8" ht="12.75">
      <c r="A21" s="6" t="s">
        <v>33</v>
      </c>
      <c r="B21" s="1" t="s">
        <v>17</v>
      </c>
      <c r="C21" s="1" t="s">
        <v>21</v>
      </c>
      <c r="D21" s="1" t="s">
        <v>23</v>
      </c>
      <c r="E21" s="1" t="s">
        <v>32</v>
      </c>
      <c r="F21" s="7">
        <v>135000</v>
      </c>
      <c r="G21" s="40">
        <v>90173.52</v>
      </c>
      <c r="H21" s="48">
        <f t="shared" si="1"/>
        <v>66.7952</v>
      </c>
    </row>
    <row r="22" spans="1:8" ht="12.75">
      <c r="A22" s="6" t="s">
        <v>35</v>
      </c>
      <c r="B22" s="1" t="s">
        <v>17</v>
      </c>
      <c r="C22" s="1" t="s">
        <v>21</v>
      </c>
      <c r="D22" s="1" t="s">
        <v>23</v>
      </c>
      <c r="E22" s="1" t="s">
        <v>34</v>
      </c>
      <c r="F22" s="7">
        <v>25000</v>
      </c>
      <c r="G22" s="40">
        <v>20930</v>
      </c>
      <c r="H22" s="48">
        <f t="shared" si="1"/>
        <v>83.72</v>
      </c>
    </row>
    <row r="23" spans="1:8" ht="12.75">
      <c r="A23" s="6" t="s">
        <v>37</v>
      </c>
      <c r="B23" s="1" t="s">
        <v>17</v>
      </c>
      <c r="C23" s="1" t="s">
        <v>21</v>
      </c>
      <c r="D23" s="1" t="s">
        <v>23</v>
      </c>
      <c r="E23" s="1" t="s">
        <v>36</v>
      </c>
      <c r="F23" s="7">
        <v>274000</v>
      </c>
      <c r="G23" s="40">
        <v>247835.8</v>
      </c>
      <c r="H23" s="48">
        <f t="shared" si="1"/>
        <v>90.45102189781021</v>
      </c>
    </row>
    <row r="24" spans="1:8" ht="1.5" customHeight="1">
      <c r="A24" s="6" t="s">
        <v>39</v>
      </c>
      <c r="B24" s="1" t="s">
        <v>17</v>
      </c>
      <c r="C24" s="1" t="s">
        <v>21</v>
      </c>
      <c r="D24" s="1" t="s">
        <v>23</v>
      </c>
      <c r="E24" s="1" t="s">
        <v>38</v>
      </c>
      <c r="F24" s="7">
        <v>0</v>
      </c>
      <c r="G24" s="40">
        <v>0</v>
      </c>
      <c r="H24" s="48"/>
    </row>
    <row r="25" spans="1:8" ht="12.75">
      <c r="A25" s="6" t="s">
        <v>41</v>
      </c>
      <c r="B25" s="1" t="s">
        <v>17</v>
      </c>
      <c r="C25" s="1" t="s">
        <v>21</v>
      </c>
      <c r="D25" s="1" t="s">
        <v>23</v>
      </c>
      <c r="E25" s="1" t="s">
        <v>40</v>
      </c>
      <c r="F25" s="7">
        <v>0</v>
      </c>
      <c r="G25" s="40">
        <v>0</v>
      </c>
      <c r="H25" s="48"/>
    </row>
    <row r="26" spans="1:8" ht="12.75">
      <c r="A26" s="6" t="s">
        <v>43</v>
      </c>
      <c r="B26" s="1" t="s">
        <v>17</v>
      </c>
      <c r="C26" s="1" t="s">
        <v>21</v>
      </c>
      <c r="D26" s="1" t="s">
        <v>23</v>
      </c>
      <c r="E26" s="1" t="s">
        <v>42</v>
      </c>
      <c r="F26" s="7">
        <v>65000</v>
      </c>
      <c r="G26" s="40">
        <v>62980</v>
      </c>
      <c r="H26" s="48">
        <f t="shared" si="1"/>
        <v>96.89230769230768</v>
      </c>
    </row>
    <row r="27" spans="1:8" ht="15" customHeight="1" thickBot="1">
      <c r="A27" s="22" t="s">
        <v>45</v>
      </c>
      <c r="B27" s="13" t="s">
        <v>17</v>
      </c>
      <c r="C27" s="13" t="s">
        <v>21</v>
      </c>
      <c r="D27" s="13" t="s">
        <v>23</v>
      </c>
      <c r="E27" s="13" t="s">
        <v>44</v>
      </c>
      <c r="F27" s="14">
        <v>219664</v>
      </c>
      <c r="G27" s="41">
        <v>211488.26</v>
      </c>
      <c r="H27" s="30">
        <f t="shared" si="1"/>
        <v>96.27807014349187</v>
      </c>
    </row>
    <row r="28" spans="1:8" ht="32.25" thickBot="1">
      <c r="A28" s="19" t="s">
        <v>47</v>
      </c>
      <c r="B28" s="20" t="s">
        <v>17</v>
      </c>
      <c r="C28" s="20" t="s">
        <v>46</v>
      </c>
      <c r="D28" s="20"/>
      <c r="E28" s="20" t="s">
        <v>14</v>
      </c>
      <c r="F28" s="21">
        <f>F29+F30</f>
        <v>740000</v>
      </c>
      <c r="G28" s="38">
        <f>G29+G30</f>
        <v>737976.92</v>
      </c>
      <c r="H28" s="51">
        <f t="shared" si="1"/>
        <v>99.72661081081081</v>
      </c>
    </row>
    <row r="29" spans="1:8" ht="12.75">
      <c r="A29" s="6" t="s">
        <v>25</v>
      </c>
      <c r="B29" s="1" t="s">
        <v>17</v>
      </c>
      <c r="C29" s="1" t="s">
        <v>46</v>
      </c>
      <c r="D29" s="1" t="s">
        <v>23</v>
      </c>
      <c r="E29" s="1" t="s">
        <v>24</v>
      </c>
      <c r="F29" s="7">
        <v>569500</v>
      </c>
      <c r="G29" s="39">
        <v>567476.92</v>
      </c>
      <c r="H29" s="47">
        <f t="shared" si="1"/>
        <v>99.64476207199299</v>
      </c>
    </row>
    <row r="30" spans="1:8" ht="13.5" thickBot="1">
      <c r="A30" s="22" t="s">
        <v>27</v>
      </c>
      <c r="B30" s="13" t="s">
        <v>17</v>
      </c>
      <c r="C30" s="13" t="s">
        <v>46</v>
      </c>
      <c r="D30" s="13" t="s">
        <v>23</v>
      </c>
      <c r="E30" s="13" t="s">
        <v>26</v>
      </c>
      <c r="F30" s="14">
        <v>170500</v>
      </c>
      <c r="G30" s="41">
        <v>170500</v>
      </c>
      <c r="H30" s="30">
        <f t="shared" si="1"/>
        <v>100</v>
      </c>
    </row>
    <row r="31" spans="1:8" ht="44.25" customHeight="1" thickBot="1">
      <c r="A31" s="79" t="s">
        <v>144</v>
      </c>
      <c r="B31" s="72" t="s">
        <v>17</v>
      </c>
      <c r="C31" s="73" t="s">
        <v>135</v>
      </c>
      <c r="D31" s="73" t="s">
        <v>100</v>
      </c>
      <c r="E31" s="73" t="s">
        <v>101</v>
      </c>
      <c r="F31" s="74">
        <v>224931</v>
      </c>
      <c r="G31" s="75">
        <v>224931</v>
      </c>
      <c r="H31" s="80">
        <f t="shared" si="1"/>
        <v>100</v>
      </c>
    </row>
    <row r="32" spans="1:8" ht="22.5" customHeight="1" thickBot="1">
      <c r="A32" s="77" t="s">
        <v>148</v>
      </c>
      <c r="B32" s="25" t="s">
        <v>17</v>
      </c>
      <c r="C32" s="18" t="s">
        <v>135</v>
      </c>
      <c r="D32" s="18" t="s">
        <v>23</v>
      </c>
      <c r="E32" s="18" t="s">
        <v>44</v>
      </c>
      <c r="F32" s="78">
        <v>1000</v>
      </c>
      <c r="G32" s="84">
        <v>1000</v>
      </c>
      <c r="H32" s="51">
        <f t="shared" si="1"/>
        <v>100</v>
      </c>
    </row>
    <row r="33" spans="1:8" ht="17.25" customHeight="1" thickBot="1">
      <c r="A33" s="81" t="s">
        <v>115</v>
      </c>
      <c r="B33" s="82" t="s">
        <v>116</v>
      </c>
      <c r="C33" s="82" t="s">
        <v>117</v>
      </c>
      <c r="D33" s="82"/>
      <c r="E33" s="82" t="s">
        <v>40</v>
      </c>
      <c r="F33" s="83">
        <v>50000</v>
      </c>
      <c r="G33" s="76">
        <v>0</v>
      </c>
      <c r="H33" s="54">
        <f>G33/F33*100</f>
        <v>0</v>
      </c>
    </row>
    <row r="34" spans="1:8" ht="13.5" thickBot="1">
      <c r="A34" s="28" t="s">
        <v>48</v>
      </c>
      <c r="B34" s="23" t="s">
        <v>104</v>
      </c>
      <c r="C34" s="23" t="s">
        <v>14</v>
      </c>
      <c r="D34" s="23"/>
      <c r="E34" s="23" t="s">
        <v>14</v>
      </c>
      <c r="F34" s="26">
        <f>F37</f>
        <v>280000</v>
      </c>
      <c r="G34" s="76">
        <f>G37</f>
        <v>263136.24</v>
      </c>
      <c r="H34" s="54">
        <f t="shared" si="1"/>
        <v>93.97722857142857</v>
      </c>
    </row>
    <row r="35" spans="1:8" ht="21">
      <c r="A35" s="3" t="s">
        <v>145</v>
      </c>
      <c r="B35" s="2" t="s">
        <v>104</v>
      </c>
      <c r="C35" s="2" t="s">
        <v>49</v>
      </c>
      <c r="D35" s="2"/>
      <c r="E35" s="2" t="s">
        <v>14</v>
      </c>
      <c r="F35" s="4">
        <f>F37</f>
        <v>280000</v>
      </c>
      <c r="G35" s="26">
        <f>G37</f>
        <v>263136.24</v>
      </c>
      <c r="H35" s="47"/>
    </row>
    <row r="36" spans="1:8" ht="21">
      <c r="A36" s="3" t="s">
        <v>51</v>
      </c>
      <c r="B36" s="2" t="s">
        <v>104</v>
      </c>
      <c r="C36" s="2" t="s">
        <v>50</v>
      </c>
      <c r="D36" s="2"/>
      <c r="E36" s="2" t="s">
        <v>14</v>
      </c>
      <c r="F36" s="4">
        <f>F37</f>
        <v>280000</v>
      </c>
      <c r="G36" s="27">
        <f>G37</f>
        <v>263136.24</v>
      </c>
      <c r="H36" s="48"/>
    </row>
    <row r="37" spans="1:8" ht="12.75">
      <c r="A37" s="6" t="s">
        <v>41</v>
      </c>
      <c r="B37" s="1" t="s">
        <v>104</v>
      </c>
      <c r="C37" s="1" t="s">
        <v>50</v>
      </c>
      <c r="D37" s="1" t="s">
        <v>23</v>
      </c>
      <c r="E37" s="1" t="s">
        <v>40</v>
      </c>
      <c r="F37" s="7">
        <v>280000</v>
      </c>
      <c r="G37" s="40">
        <v>263136.24</v>
      </c>
      <c r="H37" s="48"/>
    </row>
    <row r="38" spans="1:8" ht="12.75">
      <c r="A38" s="3" t="s">
        <v>53</v>
      </c>
      <c r="B38" s="2" t="s">
        <v>52</v>
      </c>
      <c r="C38" s="2" t="s">
        <v>14</v>
      </c>
      <c r="D38" s="2"/>
      <c r="E38" s="2" t="s">
        <v>14</v>
      </c>
      <c r="F38" s="4">
        <f>F39</f>
        <v>199994</v>
      </c>
      <c r="G38" s="27">
        <f>G39</f>
        <v>199994</v>
      </c>
      <c r="H38" s="48">
        <f aca="true" t="shared" si="2" ref="H38:H44">G38/F38*100</f>
        <v>100</v>
      </c>
    </row>
    <row r="39" spans="1:8" ht="25.5" customHeight="1">
      <c r="A39" s="3" t="s">
        <v>146</v>
      </c>
      <c r="B39" s="2" t="s">
        <v>54</v>
      </c>
      <c r="C39" s="2" t="s">
        <v>55</v>
      </c>
      <c r="D39" s="2"/>
      <c r="E39" s="2" t="s">
        <v>14</v>
      </c>
      <c r="F39" s="4">
        <f>SUM(F40:F43)</f>
        <v>199994</v>
      </c>
      <c r="G39" s="27">
        <f>SUM(G40:G43)</f>
        <v>199994</v>
      </c>
      <c r="H39" s="48">
        <f t="shared" si="2"/>
        <v>100</v>
      </c>
    </row>
    <row r="40" spans="1:8" ht="12.75">
      <c r="A40" s="6" t="s">
        <v>25</v>
      </c>
      <c r="B40" s="1" t="s">
        <v>54</v>
      </c>
      <c r="C40" s="1" t="s">
        <v>55</v>
      </c>
      <c r="D40" s="1" t="s">
        <v>23</v>
      </c>
      <c r="E40" s="1" t="s">
        <v>24</v>
      </c>
      <c r="F40" s="7">
        <v>148000</v>
      </c>
      <c r="G40" s="40">
        <v>148000</v>
      </c>
      <c r="H40" s="48">
        <f t="shared" si="2"/>
        <v>100</v>
      </c>
    </row>
    <row r="41" spans="1:8" ht="12.75">
      <c r="A41" s="6" t="s">
        <v>27</v>
      </c>
      <c r="B41" s="1" t="s">
        <v>54</v>
      </c>
      <c r="C41" s="1" t="s">
        <v>55</v>
      </c>
      <c r="D41" s="1" t="s">
        <v>23</v>
      </c>
      <c r="E41" s="1" t="s">
        <v>26</v>
      </c>
      <c r="F41" s="7">
        <v>45000</v>
      </c>
      <c r="G41" s="40">
        <v>45000</v>
      </c>
      <c r="H41" s="48">
        <f t="shared" si="2"/>
        <v>100</v>
      </c>
    </row>
    <row r="42" spans="1:8" ht="12.75">
      <c r="A42" s="6" t="s">
        <v>31</v>
      </c>
      <c r="B42" s="1" t="s">
        <v>54</v>
      </c>
      <c r="C42" s="1" t="s">
        <v>55</v>
      </c>
      <c r="D42" s="1" t="s">
        <v>23</v>
      </c>
      <c r="E42" s="1" t="s">
        <v>30</v>
      </c>
      <c r="F42" s="7">
        <v>3000</v>
      </c>
      <c r="G42" s="40">
        <v>3000</v>
      </c>
      <c r="H42" s="48">
        <f t="shared" si="2"/>
        <v>100</v>
      </c>
    </row>
    <row r="43" spans="1:8" ht="12.75" customHeight="1">
      <c r="A43" s="6" t="s">
        <v>45</v>
      </c>
      <c r="B43" s="1" t="s">
        <v>54</v>
      </c>
      <c r="C43" s="1" t="s">
        <v>55</v>
      </c>
      <c r="D43" s="1" t="s">
        <v>23</v>
      </c>
      <c r="E43" s="1" t="s">
        <v>44</v>
      </c>
      <c r="F43" s="7">
        <v>3994</v>
      </c>
      <c r="G43" s="40">
        <v>3994</v>
      </c>
      <c r="H43" s="48">
        <f t="shared" si="2"/>
        <v>100</v>
      </c>
    </row>
    <row r="44" spans="1:8" ht="22.5" customHeight="1">
      <c r="A44" s="3" t="s">
        <v>57</v>
      </c>
      <c r="B44" s="2" t="s">
        <v>56</v>
      </c>
      <c r="C44" s="2" t="s">
        <v>14</v>
      </c>
      <c r="D44" s="2"/>
      <c r="E44" s="2" t="s">
        <v>14</v>
      </c>
      <c r="F44" s="4">
        <f>F45</f>
        <v>359405</v>
      </c>
      <c r="G44" s="27">
        <f>G45</f>
        <v>357862.9</v>
      </c>
      <c r="H44" s="48">
        <f t="shared" si="2"/>
        <v>99.57092973108333</v>
      </c>
    </row>
    <row r="45" spans="1:8" ht="21" customHeight="1">
      <c r="A45" s="3" t="s">
        <v>60</v>
      </c>
      <c r="B45" s="2" t="s">
        <v>58</v>
      </c>
      <c r="C45" s="2" t="s">
        <v>59</v>
      </c>
      <c r="D45" s="2"/>
      <c r="E45" s="2" t="s">
        <v>14</v>
      </c>
      <c r="F45" s="4">
        <f>SUM(F46:F49)</f>
        <v>359405</v>
      </c>
      <c r="G45" s="4">
        <f>SUM(G46:G49)</f>
        <v>357862.9</v>
      </c>
      <c r="H45" s="48"/>
    </row>
    <row r="46" spans="1:8" ht="11.25" customHeight="1">
      <c r="A46" s="31" t="s">
        <v>149</v>
      </c>
      <c r="B46" s="32" t="s">
        <v>58</v>
      </c>
      <c r="C46" s="32" t="s">
        <v>59</v>
      </c>
      <c r="D46" s="32" t="s">
        <v>23</v>
      </c>
      <c r="E46" s="32" t="s">
        <v>34</v>
      </c>
      <c r="F46" s="33">
        <v>41405</v>
      </c>
      <c r="G46" s="40">
        <v>40358.9</v>
      </c>
      <c r="H46" s="48">
        <f>G46/F46*100</f>
        <v>97.47349353942761</v>
      </c>
    </row>
    <row r="47" spans="1:8" ht="11.25" customHeight="1">
      <c r="A47" s="31" t="s">
        <v>37</v>
      </c>
      <c r="B47" s="32" t="s">
        <v>58</v>
      </c>
      <c r="C47" s="32" t="s">
        <v>59</v>
      </c>
      <c r="D47" s="32" t="s">
        <v>23</v>
      </c>
      <c r="E47" s="32" t="s">
        <v>36</v>
      </c>
      <c r="F47" s="33">
        <v>143000</v>
      </c>
      <c r="G47" s="40">
        <v>142504</v>
      </c>
      <c r="H47" s="48"/>
    </row>
    <row r="48" spans="1:8" ht="12" customHeight="1">
      <c r="A48" s="31" t="s">
        <v>45</v>
      </c>
      <c r="B48" s="32" t="s">
        <v>58</v>
      </c>
      <c r="C48" s="32" t="s">
        <v>59</v>
      </c>
      <c r="D48" s="32" t="s">
        <v>23</v>
      </c>
      <c r="E48" s="32" t="s">
        <v>44</v>
      </c>
      <c r="F48" s="33">
        <v>60000</v>
      </c>
      <c r="G48" s="40">
        <v>60000</v>
      </c>
      <c r="H48" s="48">
        <f>G48/F48*100</f>
        <v>100</v>
      </c>
    </row>
    <row r="49" spans="1:8" ht="12" customHeight="1">
      <c r="A49" s="6" t="s">
        <v>45</v>
      </c>
      <c r="B49" s="1" t="s">
        <v>58</v>
      </c>
      <c r="C49" s="1" t="s">
        <v>122</v>
      </c>
      <c r="D49" s="1" t="s">
        <v>23</v>
      </c>
      <c r="E49" s="1" t="s">
        <v>42</v>
      </c>
      <c r="F49" s="7">
        <v>115000</v>
      </c>
      <c r="G49" s="40">
        <v>115000</v>
      </c>
      <c r="H49" s="48">
        <f>G49/F49*100</f>
        <v>100</v>
      </c>
    </row>
    <row r="50" spans="1:8" ht="12.75">
      <c r="A50" s="3" t="s">
        <v>62</v>
      </c>
      <c r="B50" s="2" t="s">
        <v>61</v>
      </c>
      <c r="C50" s="2" t="s">
        <v>14</v>
      </c>
      <c r="D50" s="2"/>
      <c r="E50" s="2" t="s">
        <v>14</v>
      </c>
      <c r="F50" s="4">
        <f>SUM(F51:F59)</f>
        <v>5694540</v>
      </c>
      <c r="G50" s="4">
        <f>SUM(G51:G59)</f>
        <v>5606856.34</v>
      </c>
      <c r="H50" s="48">
        <f>G50/F50*100</f>
        <v>98.46021522370552</v>
      </c>
    </row>
    <row r="51" spans="1:8" ht="12.75">
      <c r="A51" s="58" t="s">
        <v>150</v>
      </c>
      <c r="B51" s="32" t="s">
        <v>121</v>
      </c>
      <c r="C51" s="32" t="s">
        <v>151</v>
      </c>
      <c r="D51" s="32" t="s">
        <v>23</v>
      </c>
      <c r="E51" s="32" t="s">
        <v>34</v>
      </c>
      <c r="F51" s="33">
        <v>483350</v>
      </c>
      <c r="G51" s="42">
        <v>483350</v>
      </c>
      <c r="H51" s="48">
        <f>G51/F51*100</f>
        <v>100</v>
      </c>
    </row>
    <row r="52" spans="1:8" ht="12.75">
      <c r="A52" s="58" t="s">
        <v>125</v>
      </c>
      <c r="B52" s="59" t="s">
        <v>121</v>
      </c>
      <c r="C52" s="59" t="s">
        <v>136</v>
      </c>
      <c r="D52" s="59" t="s">
        <v>23</v>
      </c>
      <c r="E52" s="59" t="s">
        <v>34</v>
      </c>
      <c r="F52" s="60">
        <v>120000</v>
      </c>
      <c r="G52" s="61">
        <v>120000</v>
      </c>
      <c r="H52" s="48">
        <f>G52/F52*100</f>
        <v>100</v>
      </c>
    </row>
    <row r="53" spans="1:8" ht="12.75">
      <c r="A53" s="58" t="s">
        <v>125</v>
      </c>
      <c r="B53" s="59" t="s">
        <v>121</v>
      </c>
      <c r="C53" s="59" t="s">
        <v>122</v>
      </c>
      <c r="D53" s="59" t="s">
        <v>23</v>
      </c>
      <c r="E53" s="59" t="s">
        <v>34</v>
      </c>
      <c r="F53" s="60">
        <v>309067</v>
      </c>
      <c r="G53" s="61">
        <v>309066.56</v>
      </c>
      <c r="H53" s="48">
        <f aca="true" t="shared" si="3" ref="H53:H62">G53/F53*100</f>
        <v>99.99985763604656</v>
      </c>
    </row>
    <row r="54" spans="1:8" ht="12.75">
      <c r="A54" s="58" t="s">
        <v>126</v>
      </c>
      <c r="B54" s="59" t="s">
        <v>121</v>
      </c>
      <c r="C54" s="59" t="s">
        <v>122</v>
      </c>
      <c r="D54" s="59" t="s">
        <v>23</v>
      </c>
      <c r="E54" s="59" t="s">
        <v>34</v>
      </c>
      <c r="F54" s="60">
        <v>107033</v>
      </c>
      <c r="G54" s="61">
        <v>107032.78</v>
      </c>
      <c r="H54" s="48">
        <f t="shared" si="3"/>
        <v>99.99979445591546</v>
      </c>
    </row>
    <row r="55" spans="1:8" ht="12.75">
      <c r="A55" s="58" t="s">
        <v>125</v>
      </c>
      <c r="B55" s="59" t="s">
        <v>121</v>
      </c>
      <c r="C55" s="59" t="s">
        <v>127</v>
      </c>
      <c r="D55" s="59" t="s">
        <v>23</v>
      </c>
      <c r="E55" s="59" t="s">
        <v>34</v>
      </c>
      <c r="F55" s="60">
        <v>2429841</v>
      </c>
      <c r="G55" s="61">
        <v>2429841</v>
      </c>
      <c r="H55" s="48">
        <f t="shared" si="3"/>
        <v>100</v>
      </c>
    </row>
    <row r="56" spans="1:8" ht="12.75">
      <c r="A56" s="58" t="s">
        <v>126</v>
      </c>
      <c r="B56" s="59" t="s">
        <v>121</v>
      </c>
      <c r="C56" s="59" t="s">
        <v>128</v>
      </c>
      <c r="D56" s="59" t="s">
        <v>23</v>
      </c>
      <c r="E56" s="59" t="s">
        <v>34</v>
      </c>
      <c r="F56" s="60">
        <v>1502349</v>
      </c>
      <c r="G56" s="61">
        <v>1502349</v>
      </c>
      <c r="H56" s="48">
        <f t="shared" si="3"/>
        <v>100</v>
      </c>
    </row>
    <row r="57" spans="1:8" ht="12.75">
      <c r="A57" s="58" t="s">
        <v>120</v>
      </c>
      <c r="B57" s="59" t="s">
        <v>121</v>
      </c>
      <c r="C57" s="59" t="s">
        <v>83</v>
      </c>
      <c r="D57" s="59" t="s">
        <v>23</v>
      </c>
      <c r="E57" s="59" t="s">
        <v>34</v>
      </c>
      <c r="F57" s="60">
        <v>404944</v>
      </c>
      <c r="G57" s="61">
        <v>356803</v>
      </c>
      <c r="H57" s="48">
        <f t="shared" si="3"/>
        <v>88.11168951756292</v>
      </c>
    </row>
    <row r="58" spans="1:8" ht="12.75">
      <c r="A58" s="58" t="s">
        <v>120</v>
      </c>
      <c r="B58" s="59" t="s">
        <v>121</v>
      </c>
      <c r="C58" s="59" t="s">
        <v>83</v>
      </c>
      <c r="D58" s="59" t="s">
        <v>23</v>
      </c>
      <c r="E58" s="59" t="s">
        <v>36</v>
      </c>
      <c r="F58" s="60">
        <v>153956</v>
      </c>
      <c r="G58" s="61">
        <v>153956</v>
      </c>
      <c r="H58" s="48">
        <f t="shared" si="3"/>
        <v>100</v>
      </c>
    </row>
    <row r="59" spans="1:8" ht="21">
      <c r="A59" s="3" t="s">
        <v>64</v>
      </c>
      <c r="B59" s="2" t="s">
        <v>63</v>
      </c>
      <c r="C59" s="2" t="s">
        <v>14</v>
      </c>
      <c r="D59" s="2"/>
      <c r="E59" s="2" t="s">
        <v>14</v>
      </c>
      <c r="F59" s="4">
        <f>SUM(F60:F62)</f>
        <v>184000</v>
      </c>
      <c r="G59" s="4">
        <f>SUM(G60:G62)</f>
        <v>144458</v>
      </c>
      <c r="H59" s="48">
        <f t="shared" si="3"/>
        <v>78.50978260869566</v>
      </c>
    </row>
    <row r="60" spans="1:8" ht="12.75">
      <c r="A60" s="58" t="s">
        <v>123</v>
      </c>
      <c r="B60" s="59" t="s">
        <v>63</v>
      </c>
      <c r="C60" s="59" t="s">
        <v>124</v>
      </c>
      <c r="D60" s="59"/>
      <c r="E60" s="59"/>
      <c r="F60" s="60">
        <v>50000</v>
      </c>
      <c r="G60" s="61">
        <v>50000</v>
      </c>
      <c r="H60" s="48">
        <f t="shared" si="3"/>
        <v>100</v>
      </c>
    </row>
    <row r="61" spans="1:8" ht="12.75">
      <c r="A61" s="58" t="s">
        <v>123</v>
      </c>
      <c r="B61" s="59" t="s">
        <v>63</v>
      </c>
      <c r="C61" s="59" t="s">
        <v>65</v>
      </c>
      <c r="D61" s="59"/>
      <c r="E61" s="59"/>
      <c r="F61" s="60">
        <v>109000</v>
      </c>
      <c r="G61" s="62">
        <v>94458</v>
      </c>
      <c r="H61" s="48">
        <f t="shared" si="3"/>
        <v>86.65871559633027</v>
      </c>
    </row>
    <row r="62" spans="1:8" ht="13.5" thickBot="1">
      <c r="A62" s="22" t="s">
        <v>37</v>
      </c>
      <c r="B62" s="13" t="s">
        <v>63</v>
      </c>
      <c r="C62" s="13" t="s">
        <v>122</v>
      </c>
      <c r="D62" s="13" t="s">
        <v>23</v>
      </c>
      <c r="E62" s="13" t="s">
        <v>75</v>
      </c>
      <c r="F62" s="14">
        <v>25000</v>
      </c>
      <c r="G62" s="56">
        <v>0</v>
      </c>
      <c r="H62" s="48">
        <f t="shared" si="3"/>
        <v>0</v>
      </c>
    </row>
    <row r="63" spans="1:8" ht="21.75" thickBot="1">
      <c r="A63" s="19" t="s">
        <v>67</v>
      </c>
      <c r="B63" s="20" t="s">
        <v>66</v>
      </c>
      <c r="C63" s="20" t="s">
        <v>14</v>
      </c>
      <c r="D63" s="20"/>
      <c r="E63" s="20" t="s">
        <v>14</v>
      </c>
      <c r="F63" s="21">
        <f>F64+F79</f>
        <v>16572605</v>
      </c>
      <c r="G63" s="38">
        <f>G64+G79</f>
        <v>14439012.61</v>
      </c>
      <c r="H63" s="46">
        <f>G63/F63*100</f>
        <v>87.12578746672595</v>
      </c>
    </row>
    <row r="64" spans="1:8" ht="12.75">
      <c r="A64" s="28" t="s">
        <v>69</v>
      </c>
      <c r="B64" s="23" t="s">
        <v>68</v>
      </c>
      <c r="C64" s="23" t="s">
        <v>14</v>
      </c>
      <c r="D64" s="23"/>
      <c r="E64" s="23" t="s">
        <v>14</v>
      </c>
      <c r="F64" s="24">
        <f>SUM(F68:F78)</f>
        <v>13897149</v>
      </c>
      <c r="G64" s="24">
        <f>SUM(G68:G78)</f>
        <v>11841215.93</v>
      </c>
      <c r="H64" s="63">
        <f>G64/F64*100</f>
        <v>85.20608025430252</v>
      </c>
    </row>
    <row r="65" spans="1:8" ht="12.75">
      <c r="A65" s="3" t="s">
        <v>71</v>
      </c>
      <c r="B65" s="2" t="s">
        <v>68</v>
      </c>
      <c r="C65" s="2" t="s">
        <v>70</v>
      </c>
      <c r="D65" s="2"/>
      <c r="E65" s="2" t="s">
        <v>14</v>
      </c>
      <c r="F65" s="4">
        <f>67:67</f>
        <v>1335424</v>
      </c>
      <c r="G65" s="27">
        <f>SUM(G68:G71)</f>
        <v>1300347.9300000002</v>
      </c>
      <c r="H65" s="49"/>
    </row>
    <row r="66" spans="1:8" ht="1.5" customHeight="1">
      <c r="A66" s="6" t="s">
        <v>74</v>
      </c>
      <c r="B66" s="1" t="s">
        <v>68</v>
      </c>
      <c r="C66" s="1" t="s">
        <v>72</v>
      </c>
      <c r="D66" s="1" t="s">
        <v>73</v>
      </c>
      <c r="E66" s="1" t="s">
        <v>75</v>
      </c>
      <c r="F66" s="7">
        <v>0</v>
      </c>
      <c r="G66" s="40"/>
      <c r="H66" s="49"/>
    </row>
    <row r="67" spans="1:8" ht="21">
      <c r="A67" s="3" t="s">
        <v>77</v>
      </c>
      <c r="B67" s="2" t="s">
        <v>68</v>
      </c>
      <c r="C67" s="2" t="s">
        <v>76</v>
      </c>
      <c r="D67" s="2"/>
      <c r="E67" s="2" t="s">
        <v>14</v>
      </c>
      <c r="F67" s="4">
        <f>SUM(F68:F71)</f>
        <v>1335424</v>
      </c>
      <c r="G67" s="4">
        <f>SUM(G68:G71)</f>
        <v>1300347.9300000002</v>
      </c>
      <c r="H67" s="49"/>
    </row>
    <row r="68" spans="1:8" ht="12.75">
      <c r="A68" s="31" t="s">
        <v>35</v>
      </c>
      <c r="B68" s="32" t="s">
        <v>68</v>
      </c>
      <c r="C68" s="32" t="s">
        <v>76</v>
      </c>
      <c r="D68" s="32" t="s">
        <v>23</v>
      </c>
      <c r="E68" s="32" t="s">
        <v>34</v>
      </c>
      <c r="F68" s="33">
        <v>536102.65</v>
      </c>
      <c r="G68" s="42">
        <v>524102.65</v>
      </c>
      <c r="H68" s="48">
        <f>G68/F68*100</f>
        <v>97.76162270415935</v>
      </c>
    </row>
    <row r="69" spans="1:8" ht="12.75">
      <c r="A69" s="31" t="s">
        <v>129</v>
      </c>
      <c r="B69" s="32" t="s">
        <v>68</v>
      </c>
      <c r="C69" s="32" t="s">
        <v>76</v>
      </c>
      <c r="D69" s="32" t="s">
        <v>23</v>
      </c>
      <c r="E69" s="32" t="s">
        <v>36</v>
      </c>
      <c r="F69" s="33">
        <v>623897.35</v>
      </c>
      <c r="G69" s="42">
        <v>600821.76</v>
      </c>
      <c r="H69" s="48">
        <f aca="true" t="shared" si="4" ref="H69:H78">G69/F69*100</f>
        <v>96.30138034726386</v>
      </c>
    </row>
    <row r="70" spans="1:8" ht="12.75">
      <c r="A70" s="31" t="s">
        <v>130</v>
      </c>
      <c r="B70" s="32" t="s">
        <v>68</v>
      </c>
      <c r="C70" s="32" t="s">
        <v>76</v>
      </c>
      <c r="D70" s="32" t="s">
        <v>23</v>
      </c>
      <c r="E70" s="32" t="s">
        <v>42</v>
      </c>
      <c r="F70" s="33">
        <v>105510</v>
      </c>
      <c r="G70" s="42">
        <v>105510</v>
      </c>
      <c r="H70" s="48">
        <f t="shared" si="4"/>
        <v>100</v>
      </c>
    </row>
    <row r="71" spans="1:8" ht="12.75">
      <c r="A71" s="31" t="s">
        <v>131</v>
      </c>
      <c r="B71" s="32" t="s">
        <v>68</v>
      </c>
      <c r="C71" s="32" t="s">
        <v>76</v>
      </c>
      <c r="D71" s="32" t="s">
        <v>23</v>
      </c>
      <c r="E71" s="32" t="s">
        <v>44</v>
      </c>
      <c r="F71" s="33">
        <v>69914</v>
      </c>
      <c r="G71" s="42">
        <v>69913.52</v>
      </c>
      <c r="H71" s="48">
        <f t="shared" si="4"/>
        <v>99.99931344222904</v>
      </c>
    </row>
    <row r="72" spans="1:8" ht="12.75">
      <c r="A72" s="31" t="s">
        <v>153</v>
      </c>
      <c r="B72" s="32" t="s">
        <v>68</v>
      </c>
      <c r="C72" s="32" t="s">
        <v>137</v>
      </c>
      <c r="D72" s="32" t="s">
        <v>23</v>
      </c>
      <c r="E72" s="32" t="s">
        <v>34</v>
      </c>
      <c r="F72" s="65">
        <v>1110164</v>
      </c>
      <c r="G72" s="42">
        <v>1110164</v>
      </c>
      <c r="H72" s="48">
        <f t="shared" si="4"/>
        <v>100</v>
      </c>
    </row>
    <row r="73" spans="1:8" ht="12.75">
      <c r="A73" s="31" t="s">
        <v>138</v>
      </c>
      <c r="B73" s="32" t="s">
        <v>68</v>
      </c>
      <c r="C73" s="32" t="s">
        <v>134</v>
      </c>
      <c r="D73" s="32" t="s">
        <v>73</v>
      </c>
      <c r="E73" s="32" t="s">
        <v>75</v>
      </c>
      <c r="F73" s="65">
        <v>5694790</v>
      </c>
      <c r="G73" s="42">
        <v>5694790</v>
      </c>
      <c r="H73" s="48">
        <f t="shared" si="4"/>
        <v>100</v>
      </c>
    </row>
    <row r="74" spans="1:8" ht="12.75">
      <c r="A74" s="31" t="s">
        <v>133</v>
      </c>
      <c r="B74" s="32" t="s">
        <v>68</v>
      </c>
      <c r="C74" s="32" t="s">
        <v>134</v>
      </c>
      <c r="D74" s="32" t="s">
        <v>23</v>
      </c>
      <c r="E74" s="32" t="s">
        <v>34</v>
      </c>
      <c r="F74" s="65">
        <v>3020336</v>
      </c>
      <c r="G74" s="42">
        <v>3020336</v>
      </c>
      <c r="H74" s="48">
        <f t="shared" si="4"/>
        <v>100</v>
      </c>
    </row>
    <row r="75" spans="1:8" ht="12.75">
      <c r="A75" s="31" t="s">
        <v>154</v>
      </c>
      <c r="B75" s="32" t="s">
        <v>68</v>
      </c>
      <c r="C75" s="32" t="s">
        <v>134</v>
      </c>
      <c r="D75" s="32" t="s">
        <v>23</v>
      </c>
      <c r="E75" s="32" t="s">
        <v>34</v>
      </c>
      <c r="F75" s="65">
        <v>123515</v>
      </c>
      <c r="G75" s="42">
        <v>123515</v>
      </c>
      <c r="H75" s="48">
        <f t="shared" si="4"/>
        <v>100</v>
      </c>
    </row>
    <row r="76" spans="1:8" ht="12.75">
      <c r="A76" s="64" t="s">
        <v>132</v>
      </c>
      <c r="B76" s="13" t="s">
        <v>68</v>
      </c>
      <c r="C76" s="13" t="s">
        <v>122</v>
      </c>
      <c r="D76" s="13" t="s">
        <v>23</v>
      </c>
      <c r="E76" s="13" t="s">
        <v>34</v>
      </c>
      <c r="F76" s="65">
        <v>717920</v>
      </c>
      <c r="G76" s="42">
        <v>592063</v>
      </c>
      <c r="H76" s="48">
        <f t="shared" si="4"/>
        <v>82.46921662580789</v>
      </c>
    </row>
    <row r="77" spans="1:8" ht="12.75">
      <c r="A77" s="31" t="s">
        <v>152</v>
      </c>
      <c r="B77" s="32" t="s">
        <v>68</v>
      </c>
      <c r="C77" s="32" t="s">
        <v>122</v>
      </c>
      <c r="D77" s="32" t="s">
        <v>23</v>
      </c>
      <c r="E77" s="32" t="s">
        <v>36</v>
      </c>
      <c r="F77" s="33">
        <v>95000</v>
      </c>
      <c r="G77" s="42">
        <v>0</v>
      </c>
      <c r="H77" s="48">
        <f t="shared" si="4"/>
        <v>0</v>
      </c>
    </row>
    <row r="78" spans="1:8" ht="12.75" customHeight="1" thickBot="1">
      <c r="A78" s="64" t="s">
        <v>156</v>
      </c>
      <c r="B78" s="57" t="s">
        <v>68</v>
      </c>
      <c r="C78" s="57" t="s">
        <v>155</v>
      </c>
      <c r="D78" s="57" t="s">
        <v>23</v>
      </c>
      <c r="E78" s="57" t="s">
        <v>36</v>
      </c>
      <c r="F78" s="66">
        <v>1800000</v>
      </c>
      <c r="G78" s="42">
        <v>0</v>
      </c>
      <c r="H78" s="48">
        <f t="shared" si="4"/>
        <v>0</v>
      </c>
    </row>
    <row r="79" spans="1:8" ht="12.75">
      <c r="A79" s="68" t="s">
        <v>79</v>
      </c>
      <c r="B79" s="69" t="s">
        <v>78</v>
      </c>
      <c r="C79" s="69" t="s">
        <v>14</v>
      </c>
      <c r="D79" s="69"/>
      <c r="E79" s="69" t="s">
        <v>14</v>
      </c>
      <c r="F79" s="70">
        <f>F81+F80</f>
        <v>2675456</v>
      </c>
      <c r="G79" s="71">
        <f>G81+G80</f>
        <v>2597796.6799999997</v>
      </c>
      <c r="H79" s="55"/>
    </row>
    <row r="80" spans="1:8" ht="12.75">
      <c r="A80" s="3" t="s">
        <v>140</v>
      </c>
      <c r="B80" s="2" t="s">
        <v>78</v>
      </c>
      <c r="C80" s="2" t="s">
        <v>139</v>
      </c>
      <c r="D80" s="2" t="s">
        <v>23</v>
      </c>
      <c r="E80" s="2" t="s">
        <v>34</v>
      </c>
      <c r="F80" s="4">
        <v>40000</v>
      </c>
      <c r="G80" s="27">
        <v>40000</v>
      </c>
      <c r="H80" s="49"/>
    </row>
    <row r="81" spans="1:8" ht="12.75">
      <c r="A81" s="28" t="s">
        <v>79</v>
      </c>
      <c r="B81" s="23" t="s">
        <v>78</v>
      </c>
      <c r="C81" s="23" t="s">
        <v>80</v>
      </c>
      <c r="D81" s="23"/>
      <c r="E81" s="23" t="s">
        <v>14</v>
      </c>
      <c r="F81" s="24">
        <f>F82+F84</f>
        <v>2635456</v>
      </c>
      <c r="G81" s="26">
        <f>G82+G84</f>
        <v>2557796.6799999997</v>
      </c>
      <c r="H81" s="50"/>
    </row>
    <row r="82" spans="1:8" ht="12.75">
      <c r="A82" s="3" t="s">
        <v>82</v>
      </c>
      <c r="B82" s="2" t="s">
        <v>78</v>
      </c>
      <c r="C82" s="2" t="s">
        <v>81</v>
      </c>
      <c r="D82" s="2"/>
      <c r="E82" s="2" t="s">
        <v>14</v>
      </c>
      <c r="F82" s="4">
        <f>F83</f>
        <v>800000</v>
      </c>
      <c r="G82" s="27">
        <f>G83</f>
        <v>800000</v>
      </c>
      <c r="H82" s="49"/>
    </row>
    <row r="83" spans="1:8" ht="12.75">
      <c r="A83" s="6" t="s">
        <v>33</v>
      </c>
      <c r="B83" s="1" t="s">
        <v>78</v>
      </c>
      <c r="C83" s="1" t="s">
        <v>81</v>
      </c>
      <c r="D83" s="1" t="s">
        <v>23</v>
      </c>
      <c r="E83" s="1" t="s">
        <v>32</v>
      </c>
      <c r="F83" s="7">
        <v>800000</v>
      </c>
      <c r="G83" s="40">
        <v>800000</v>
      </c>
      <c r="H83" s="48">
        <f>G83/F83*100</f>
        <v>100</v>
      </c>
    </row>
    <row r="84" spans="1:8" ht="21.75" customHeight="1">
      <c r="A84" s="3" t="s">
        <v>85</v>
      </c>
      <c r="B84" s="2" t="s">
        <v>78</v>
      </c>
      <c r="C84" s="2" t="s">
        <v>84</v>
      </c>
      <c r="D84" s="2"/>
      <c r="E84" s="2" t="s">
        <v>14</v>
      </c>
      <c r="F84" s="4">
        <f>SUM(F85:F88)</f>
        <v>1835456</v>
      </c>
      <c r="G84" s="27">
        <f>SUM(G85:G88)</f>
        <v>1757796.68</v>
      </c>
      <c r="H84" s="49"/>
    </row>
    <row r="85" spans="1:8" ht="12.75">
      <c r="A85" s="6" t="s">
        <v>35</v>
      </c>
      <c r="B85" s="1" t="s">
        <v>78</v>
      </c>
      <c r="C85" s="1" t="s">
        <v>84</v>
      </c>
      <c r="D85" s="1" t="s">
        <v>23</v>
      </c>
      <c r="E85" s="1" t="s">
        <v>34</v>
      </c>
      <c r="F85" s="7">
        <v>1098976</v>
      </c>
      <c r="G85" s="40">
        <v>1057341.74</v>
      </c>
      <c r="H85" s="48">
        <f>G85/F85*100</f>
        <v>96.21154056139534</v>
      </c>
    </row>
    <row r="86" spans="1:8" ht="12.75">
      <c r="A86" s="6" t="s">
        <v>37</v>
      </c>
      <c r="B86" s="1" t="s">
        <v>78</v>
      </c>
      <c r="C86" s="1" t="s">
        <v>84</v>
      </c>
      <c r="D86" s="1" t="s">
        <v>23</v>
      </c>
      <c r="E86" s="1" t="s">
        <v>36</v>
      </c>
      <c r="F86" s="7">
        <v>173000</v>
      </c>
      <c r="G86" s="40">
        <v>153643.76</v>
      </c>
      <c r="H86" s="48">
        <f>G86/F86*100</f>
        <v>88.81142196531793</v>
      </c>
    </row>
    <row r="87" spans="1:8" ht="12.75">
      <c r="A87" s="6" t="s">
        <v>43</v>
      </c>
      <c r="B87" s="1" t="s">
        <v>78</v>
      </c>
      <c r="C87" s="1" t="s">
        <v>84</v>
      </c>
      <c r="D87" s="1" t="s">
        <v>23</v>
      </c>
      <c r="E87" s="1" t="s">
        <v>42</v>
      </c>
      <c r="F87" s="7">
        <v>285480</v>
      </c>
      <c r="G87" s="40">
        <v>279480</v>
      </c>
      <c r="H87" s="48">
        <f>G87/F87*100</f>
        <v>97.89827658680117</v>
      </c>
    </row>
    <row r="88" spans="1:8" ht="11.25" customHeight="1">
      <c r="A88" s="6" t="s">
        <v>45</v>
      </c>
      <c r="B88" s="1" t="s">
        <v>78</v>
      </c>
      <c r="C88" s="1" t="s">
        <v>84</v>
      </c>
      <c r="D88" s="1" t="s">
        <v>23</v>
      </c>
      <c r="E88" s="1" t="s">
        <v>44</v>
      </c>
      <c r="F88" s="7">
        <v>278000</v>
      </c>
      <c r="G88" s="40">
        <v>267331.18</v>
      </c>
      <c r="H88" s="48">
        <f>G88/F88*100</f>
        <v>96.16229496402877</v>
      </c>
    </row>
    <row r="89" spans="1:8" ht="12.75">
      <c r="A89" s="3" t="s">
        <v>109</v>
      </c>
      <c r="B89" s="2" t="s">
        <v>105</v>
      </c>
      <c r="C89" s="2" t="s">
        <v>14</v>
      </c>
      <c r="D89" s="2"/>
      <c r="E89" s="2" t="s">
        <v>14</v>
      </c>
      <c r="F89" s="4">
        <f aca="true" t="shared" si="5" ref="F89:G91">F90</f>
        <v>165600</v>
      </c>
      <c r="G89" s="27">
        <f t="shared" si="5"/>
        <v>165179</v>
      </c>
      <c r="H89" s="48"/>
    </row>
    <row r="90" spans="1:8" ht="21">
      <c r="A90" s="3" t="s">
        <v>110</v>
      </c>
      <c r="B90" s="2" t="s">
        <v>105</v>
      </c>
      <c r="C90" s="2" t="s">
        <v>14</v>
      </c>
      <c r="D90" s="2"/>
      <c r="E90" s="2" t="s">
        <v>14</v>
      </c>
      <c r="F90" s="4">
        <f t="shared" si="5"/>
        <v>165600</v>
      </c>
      <c r="G90" s="27">
        <f t="shared" si="5"/>
        <v>165179</v>
      </c>
      <c r="H90" s="48"/>
    </row>
    <row r="91" spans="1:8" ht="21">
      <c r="A91" s="8" t="s">
        <v>147</v>
      </c>
      <c r="B91" s="2" t="s">
        <v>105</v>
      </c>
      <c r="C91" s="2" t="s">
        <v>106</v>
      </c>
      <c r="D91" s="2"/>
      <c r="E91" s="2" t="s">
        <v>14</v>
      </c>
      <c r="F91" s="4">
        <f t="shared" si="5"/>
        <v>165600</v>
      </c>
      <c r="G91" s="27">
        <f t="shared" si="5"/>
        <v>165179</v>
      </c>
      <c r="H91" s="48"/>
    </row>
    <row r="92" spans="1:8" ht="12.75">
      <c r="A92" s="22" t="s">
        <v>111</v>
      </c>
      <c r="B92" s="13" t="s">
        <v>105</v>
      </c>
      <c r="C92" s="13" t="s">
        <v>106</v>
      </c>
      <c r="D92" s="13" t="s">
        <v>107</v>
      </c>
      <c r="E92" s="13" t="s">
        <v>108</v>
      </c>
      <c r="F92" s="14">
        <v>165600</v>
      </c>
      <c r="G92" s="40">
        <v>165179</v>
      </c>
      <c r="H92" s="48">
        <f>G92/F92*100</f>
        <v>99.7457729468599</v>
      </c>
    </row>
    <row r="93" spans="1:8" ht="12.75" hidden="1">
      <c r="A93" s="34"/>
      <c r="B93" s="35"/>
      <c r="C93" s="35"/>
      <c r="D93" s="35"/>
      <c r="E93" s="35"/>
      <c r="F93" s="36"/>
      <c r="G93" s="43"/>
      <c r="H93" s="49"/>
    </row>
    <row r="94" spans="1:8" ht="12.75" hidden="1">
      <c r="A94" s="31"/>
      <c r="B94" s="32"/>
      <c r="C94" s="32"/>
      <c r="D94" s="32"/>
      <c r="E94" s="32"/>
      <c r="F94" s="33"/>
      <c r="G94" s="40"/>
      <c r="H94" s="49"/>
    </row>
    <row r="95" spans="1:8" ht="21">
      <c r="A95" s="3" t="s">
        <v>87</v>
      </c>
      <c r="B95" s="2" t="s">
        <v>86</v>
      </c>
      <c r="C95" s="2" t="s">
        <v>14</v>
      </c>
      <c r="D95" s="2"/>
      <c r="E95" s="2" t="s">
        <v>14</v>
      </c>
      <c r="F95" s="4">
        <f>F96</f>
        <v>3699500</v>
      </c>
      <c r="G95" s="27">
        <f>G96</f>
        <v>3683635.95</v>
      </c>
      <c r="H95" s="49"/>
    </row>
    <row r="96" spans="1:8" ht="12.75">
      <c r="A96" s="3" t="s">
        <v>89</v>
      </c>
      <c r="B96" s="2" t="s">
        <v>88</v>
      </c>
      <c r="C96" s="2" t="s">
        <v>14</v>
      </c>
      <c r="D96" s="2"/>
      <c r="E96" s="2" t="s">
        <v>14</v>
      </c>
      <c r="F96" s="4">
        <f>F97+F110+F121+F122</f>
        <v>3699500</v>
      </c>
      <c r="G96" s="27">
        <f>G97+G110+G121+G122</f>
        <v>3683635.95</v>
      </c>
      <c r="H96" s="49"/>
    </row>
    <row r="97" spans="1:8" ht="12" customHeight="1">
      <c r="A97" s="3" t="s">
        <v>91</v>
      </c>
      <c r="B97" s="2" t="s">
        <v>88</v>
      </c>
      <c r="C97" s="2" t="s">
        <v>90</v>
      </c>
      <c r="D97" s="2"/>
      <c r="E97" s="2" t="s">
        <v>14</v>
      </c>
      <c r="F97" s="4">
        <f>F98</f>
        <v>2624860</v>
      </c>
      <c r="G97" s="27">
        <f>G98</f>
        <v>2611519.17</v>
      </c>
      <c r="H97" s="49"/>
    </row>
    <row r="98" spans="1:8" ht="21">
      <c r="A98" s="3" t="s">
        <v>93</v>
      </c>
      <c r="B98" s="2" t="s">
        <v>88</v>
      </c>
      <c r="C98" s="2" t="s">
        <v>92</v>
      </c>
      <c r="D98" s="2"/>
      <c r="E98" s="2" t="s">
        <v>14</v>
      </c>
      <c r="F98" s="4">
        <f>SUM(F99:F109)</f>
        <v>2624860</v>
      </c>
      <c r="G98" s="27">
        <f>SUM(G99:G109)</f>
        <v>2611519.17</v>
      </c>
      <c r="H98" s="49"/>
    </row>
    <row r="99" spans="1:8" ht="12.75">
      <c r="A99" s="6" t="s">
        <v>25</v>
      </c>
      <c r="B99" s="1" t="s">
        <v>88</v>
      </c>
      <c r="C99" s="1" t="s">
        <v>92</v>
      </c>
      <c r="D99" s="1" t="s">
        <v>94</v>
      </c>
      <c r="E99" s="1" t="s">
        <v>24</v>
      </c>
      <c r="F99" s="7">
        <v>1064300</v>
      </c>
      <c r="G99" s="40">
        <v>1064300</v>
      </c>
      <c r="H99" s="48">
        <f>G99/F99*100</f>
        <v>100</v>
      </c>
    </row>
    <row r="100" spans="1:8" ht="12.75">
      <c r="A100" s="6" t="s">
        <v>27</v>
      </c>
      <c r="B100" s="1" t="s">
        <v>88</v>
      </c>
      <c r="C100" s="1" t="s">
        <v>92</v>
      </c>
      <c r="D100" s="1" t="s">
        <v>94</v>
      </c>
      <c r="E100" s="1" t="s">
        <v>26</v>
      </c>
      <c r="F100" s="7">
        <v>321460</v>
      </c>
      <c r="G100" s="40">
        <v>321460</v>
      </c>
      <c r="H100" s="48">
        <f aca="true" t="shared" si="6" ref="H100:H110">G100/F100*100</f>
        <v>100</v>
      </c>
    </row>
    <row r="101" spans="1:8" ht="12.75">
      <c r="A101" s="6" t="s">
        <v>29</v>
      </c>
      <c r="B101" s="1" t="s">
        <v>88</v>
      </c>
      <c r="C101" s="1" t="s">
        <v>92</v>
      </c>
      <c r="D101" s="1" t="s">
        <v>94</v>
      </c>
      <c r="E101" s="1" t="s">
        <v>28</v>
      </c>
      <c r="F101" s="7">
        <v>27802.83</v>
      </c>
      <c r="G101" s="40">
        <v>19646.78</v>
      </c>
      <c r="H101" s="48">
        <f t="shared" si="6"/>
        <v>70.6646769411603</v>
      </c>
    </row>
    <row r="102" spans="1:8" ht="12.75">
      <c r="A102" s="6" t="s">
        <v>31</v>
      </c>
      <c r="B102" s="1" t="s">
        <v>88</v>
      </c>
      <c r="C102" s="1" t="s">
        <v>92</v>
      </c>
      <c r="D102" s="1" t="s">
        <v>94</v>
      </c>
      <c r="E102" s="1" t="s">
        <v>30</v>
      </c>
      <c r="F102" s="7">
        <v>0</v>
      </c>
      <c r="G102" s="40">
        <v>0</v>
      </c>
      <c r="H102" s="48"/>
    </row>
    <row r="103" spans="1:8" ht="12.75">
      <c r="A103" s="6" t="s">
        <v>33</v>
      </c>
      <c r="B103" s="1" t="s">
        <v>88</v>
      </c>
      <c r="C103" s="1" t="s">
        <v>92</v>
      </c>
      <c r="D103" s="1" t="s">
        <v>94</v>
      </c>
      <c r="E103" s="1" t="s">
        <v>32</v>
      </c>
      <c r="F103" s="7">
        <v>720000</v>
      </c>
      <c r="G103" s="40">
        <v>714993.84</v>
      </c>
      <c r="H103" s="48">
        <f t="shared" si="6"/>
        <v>99.3047</v>
      </c>
    </row>
    <row r="104" spans="1:8" ht="12.75">
      <c r="A104" s="6" t="s">
        <v>96</v>
      </c>
      <c r="B104" s="1" t="s">
        <v>88</v>
      </c>
      <c r="C104" s="1" t="s">
        <v>92</v>
      </c>
      <c r="D104" s="1" t="s">
        <v>94</v>
      </c>
      <c r="E104" s="1" t="s">
        <v>95</v>
      </c>
      <c r="F104" s="7">
        <v>67100</v>
      </c>
      <c r="G104" s="40">
        <v>67025.88</v>
      </c>
      <c r="H104" s="48">
        <f t="shared" si="6"/>
        <v>99.88953800298064</v>
      </c>
    </row>
    <row r="105" spans="1:8" ht="12.75">
      <c r="A105" s="6" t="s">
        <v>35</v>
      </c>
      <c r="B105" s="1" t="s">
        <v>88</v>
      </c>
      <c r="C105" s="1" t="s">
        <v>92</v>
      </c>
      <c r="D105" s="1" t="s">
        <v>94</v>
      </c>
      <c r="E105" s="1" t="s">
        <v>34</v>
      </c>
      <c r="F105" s="7">
        <v>82200</v>
      </c>
      <c r="G105" s="40">
        <v>82115</v>
      </c>
      <c r="H105" s="48">
        <f t="shared" si="6"/>
        <v>99.89659367396594</v>
      </c>
    </row>
    <row r="106" spans="1:8" ht="12.75">
      <c r="A106" s="6" t="s">
        <v>37</v>
      </c>
      <c r="B106" s="1" t="s">
        <v>88</v>
      </c>
      <c r="C106" s="1" t="s">
        <v>92</v>
      </c>
      <c r="D106" s="1" t="s">
        <v>94</v>
      </c>
      <c r="E106" s="1" t="s">
        <v>36</v>
      </c>
      <c r="F106" s="7">
        <v>49600</v>
      </c>
      <c r="G106" s="40">
        <v>49583.5</v>
      </c>
      <c r="H106" s="48">
        <f t="shared" si="6"/>
        <v>99.96673387096774</v>
      </c>
    </row>
    <row r="107" spans="1:8" ht="12.75">
      <c r="A107" s="6" t="s">
        <v>41</v>
      </c>
      <c r="B107" s="1" t="s">
        <v>88</v>
      </c>
      <c r="C107" s="1" t="s">
        <v>92</v>
      </c>
      <c r="D107" s="1" t="s">
        <v>94</v>
      </c>
      <c r="E107" s="1" t="s">
        <v>40</v>
      </c>
      <c r="F107" s="7">
        <v>30000</v>
      </c>
      <c r="G107" s="40">
        <v>30000</v>
      </c>
      <c r="H107" s="48">
        <f t="shared" si="6"/>
        <v>100</v>
      </c>
    </row>
    <row r="108" spans="1:8" ht="12.75">
      <c r="A108" s="6" t="s">
        <v>43</v>
      </c>
      <c r="B108" s="1" t="s">
        <v>88</v>
      </c>
      <c r="C108" s="1" t="s">
        <v>92</v>
      </c>
      <c r="D108" s="1" t="s">
        <v>94</v>
      </c>
      <c r="E108" s="1" t="s">
        <v>42</v>
      </c>
      <c r="F108" s="7">
        <v>135000</v>
      </c>
      <c r="G108" s="40">
        <v>135000</v>
      </c>
      <c r="H108" s="48">
        <f t="shared" si="6"/>
        <v>100</v>
      </c>
    </row>
    <row r="109" spans="1:8" ht="13.5" customHeight="1">
      <c r="A109" s="6" t="s">
        <v>45</v>
      </c>
      <c r="B109" s="1" t="s">
        <v>88</v>
      </c>
      <c r="C109" s="1" t="s">
        <v>92</v>
      </c>
      <c r="D109" s="1" t="s">
        <v>94</v>
      </c>
      <c r="E109" s="1" t="s">
        <v>44</v>
      </c>
      <c r="F109" s="7">
        <v>127397.17</v>
      </c>
      <c r="G109" s="40">
        <v>127394.17</v>
      </c>
      <c r="H109" s="48">
        <f t="shared" si="6"/>
        <v>99.99764515962167</v>
      </c>
    </row>
    <row r="110" spans="1:8" ht="12.75">
      <c r="A110" s="3" t="s">
        <v>98</v>
      </c>
      <c r="B110" s="2" t="s">
        <v>88</v>
      </c>
      <c r="C110" s="2" t="s">
        <v>97</v>
      </c>
      <c r="D110" s="2"/>
      <c r="E110" s="2" t="s">
        <v>14</v>
      </c>
      <c r="F110" s="4">
        <f>F111</f>
        <v>765140</v>
      </c>
      <c r="G110" s="27">
        <f>G111</f>
        <v>762616.78</v>
      </c>
      <c r="H110" s="48">
        <f t="shared" si="6"/>
        <v>99.67022767075306</v>
      </c>
    </row>
    <row r="111" spans="1:8" ht="21">
      <c r="A111" s="3" t="s">
        <v>93</v>
      </c>
      <c r="B111" s="2" t="s">
        <v>88</v>
      </c>
      <c r="C111" s="2" t="s">
        <v>99</v>
      </c>
      <c r="D111" s="2"/>
      <c r="E111" s="2" t="s">
        <v>14</v>
      </c>
      <c r="F111" s="4">
        <f>SUM(F112:F120)</f>
        <v>765140</v>
      </c>
      <c r="G111" s="4">
        <f>SUM(G112:G120)</f>
        <v>762616.78</v>
      </c>
      <c r="H111" s="48"/>
    </row>
    <row r="112" spans="1:8" ht="12.75">
      <c r="A112" s="6" t="s">
        <v>25</v>
      </c>
      <c r="B112" s="1" t="s">
        <v>88</v>
      </c>
      <c r="C112" s="1" t="s">
        <v>99</v>
      </c>
      <c r="D112" s="1" t="s">
        <v>94</v>
      </c>
      <c r="E112" s="1" t="s">
        <v>24</v>
      </c>
      <c r="F112" s="7">
        <v>400900</v>
      </c>
      <c r="G112" s="40">
        <v>400900</v>
      </c>
      <c r="H112" s="48">
        <f>G112/F112*100</f>
        <v>100</v>
      </c>
    </row>
    <row r="113" spans="1:8" ht="12.75">
      <c r="A113" s="6" t="s">
        <v>27</v>
      </c>
      <c r="B113" s="1" t="s">
        <v>88</v>
      </c>
      <c r="C113" s="1" t="s">
        <v>99</v>
      </c>
      <c r="D113" s="1" t="s">
        <v>94</v>
      </c>
      <c r="E113" s="1" t="s">
        <v>26</v>
      </c>
      <c r="F113" s="7">
        <v>121040</v>
      </c>
      <c r="G113" s="40">
        <v>121040</v>
      </c>
      <c r="H113" s="48">
        <f aca="true" t="shared" si="7" ref="H113:H123">G113/F113*100</f>
        <v>100</v>
      </c>
    </row>
    <row r="114" spans="1:8" ht="12.75">
      <c r="A114" s="6" t="s">
        <v>29</v>
      </c>
      <c r="B114" s="1" t="s">
        <v>88</v>
      </c>
      <c r="C114" s="1" t="s">
        <v>99</v>
      </c>
      <c r="D114" s="1" t="s">
        <v>94</v>
      </c>
      <c r="E114" s="1" t="s">
        <v>28</v>
      </c>
      <c r="F114" s="7">
        <v>15980</v>
      </c>
      <c r="G114" s="40">
        <v>15660.62</v>
      </c>
      <c r="H114" s="48">
        <f t="shared" si="7"/>
        <v>98.00137672090113</v>
      </c>
    </row>
    <row r="115" spans="1:8" ht="12.75">
      <c r="A115" s="6" t="s">
        <v>33</v>
      </c>
      <c r="B115" s="1" t="s">
        <v>88</v>
      </c>
      <c r="C115" s="1" t="s">
        <v>99</v>
      </c>
      <c r="D115" s="1" t="s">
        <v>94</v>
      </c>
      <c r="E115" s="1" t="s">
        <v>32</v>
      </c>
      <c r="F115" s="7">
        <v>37200</v>
      </c>
      <c r="G115" s="40">
        <v>37184.6</v>
      </c>
      <c r="H115" s="48">
        <f t="shared" si="7"/>
        <v>99.95860215053763</v>
      </c>
    </row>
    <row r="116" spans="1:8" ht="12.75">
      <c r="A116" s="6" t="s">
        <v>35</v>
      </c>
      <c r="B116" s="1" t="s">
        <v>88</v>
      </c>
      <c r="C116" s="1" t="s">
        <v>99</v>
      </c>
      <c r="D116" s="1" t="s">
        <v>94</v>
      </c>
      <c r="E116" s="1" t="s">
        <v>34</v>
      </c>
      <c r="F116" s="7">
        <v>18770</v>
      </c>
      <c r="G116" s="40">
        <v>17177</v>
      </c>
      <c r="H116" s="48">
        <f t="shared" si="7"/>
        <v>91.51305274374</v>
      </c>
    </row>
    <row r="117" spans="1:8" ht="12.75">
      <c r="A117" s="6" t="s">
        <v>37</v>
      </c>
      <c r="B117" s="1" t="s">
        <v>88</v>
      </c>
      <c r="C117" s="1" t="s">
        <v>99</v>
      </c>
      <c r="D117" s="1" t="s">
        <v>94</v>
      </c>
      <c r="E117" s="1" t="s">
        <v>36</v>
      </c>
      <c r="F117" s="7">
        <v>65360</v>
      </c>
      <c r="G117" s="40">
        <v>65357.28</v>
      </c>
      <c r="H117" s="48">
        <f t="shared" si="7"/>
        <v>99.99583843329253</v>
      </c>
    </row>
    <row r="118" spans="1:8" ht="12.75">
      <c r="A118" s="6" t="s">
        <v>41</v>
      </c>
      <c r="B118" s="1" t="s">
        <v>88</v>
      </c>
      <c r="C118" s="1" t="s">
        <v>99</v>
      </c>
      <c r="D118" s="1" t="s">
        <v>94</v>
      </c>
      <c r="E118" s="1" t="s">
        <v>40</v>
      </c>
      <c r="F118" s="7">
        <v>10000</v>
      </c>
      <c r="G118" s="40">
        <v>9994.48</v>
      </c>
      <c r="H118" s="48">
        <f t="shared" si="7"/>
        <v>99.9448</v>
      </c>
    </row>
    <row r="119" spans="1:8" ht="12.75">
      <c r="A119" s="6" t="s">
        <v>43</v>
      </c>
      <c r="B119" s="1" t="s">
        <v>88</v>
      </c>
      <c r="C119" s="1" t="s">
        <v>99</v>
      </c>
      <c r="D119" s="1" t="s">
        <v>94</v>
      </c>
      <c r="E119" s="1" t="s">
        <v>42</v>
      </c>
      <c r="F119" s="7">
        <v>65400</v>
      </c>
      <c r="G119" s="40">
        <v>65258</v>
      </c>
      <c r="H119" s="48">
        <f t="shared" si="7"/>
        <v>99.78287461773701</v>
      </c>
    </row>
    <row r="120" spans="1:8" ht="15" customHeight="1">
      <c r="A120" s="22" t="s">
        <v>45</v>
      </c>
      <c r="B120" s="13" t="s">
        <v>88</v>
      </c>
      <c r="C120" s="13" t="s">
        <v>99</v>
      </c>
      <c r="D120" s="13" t="s">
        <v>94</v>
      </c>
      <c r="E120" s="13" t="s">
        <v>44</v>
      </c>
      <c r="F120" s="14">
        <v>30490</v>
      </c>
      <c r="G120" s="41">
        <v>30044.8</v>
      </c>
      <c r="H120" s="30">
        <f>G120/F120*100</f>
        <v>98.53984913086258</v>
      </c>
    </row>
    <row r="121" spans="1:8" ht="15" customHeight="1">
      <c r="A121" s="31" t="s">
        <v>141</v>
      </c>
      <c r="B121" s="32" t="s">
        <v>88</v>
      </c>
      <c r="C121" s="32" t="s">
        <v>143</v>
      </c>
      <c r="D121" s="32" t="s">
        <v>94</v>
      </c>
      <c r="E121" s="32" t="s">
        <v>24</v>
      </c>
      <c r="F121" s="33">
        <v>237711</v>
      </c>
      <c r="G121" s="40">
        <v>237711</v>
      </c>
      <c r="H121" s="48">
        <f>G121/F121*100</f>
        <v>100</v>
      </c>
    </row>
    <row r="122" spans="1:8" ht="13.5" thickBot="1">
      <c r="A122" s="95" t="s">
        <v>142</v>
      </c>
      <c r="B122" s="96" t="s">
        <v>88</v>
      </c>
      <c r="C122" s="96" t="s">
        <v>143</v>
      </c>
      <c r="D122" s="96" t="s">
        <v>94</v>
      </c>
      <c r="E122" s="96" t="s">
        <v>26</v>
      </c>
      <c r="F122" s="65">
        <v>71789</v>
      </c>
      <c r="G122" s="41">
        <v>71789</v>
      </c>
      <c r="H122" s="30"/>
    </row>
    <row r="123" spans="1:8" ht="13.5" thickBot="1">
      <c r="A123" s="97" t="s">
        <v>103</v>
      </c>
      <c r="B123" s="98"/>
      <c r="C123" s="98"/>
      <c r="D123" s="98"/>
      <c r="E123" s="98"/>
      <c r="F123" s="99">
        <f>F12+F38+F44+F50+F63+F89+F95</f>
        <v>31587239</v>
      </c>
      <c r="G123" s="100">
        <f>G12+G38+G44+G50+G63+G95+G89+G93</f>
        <v>29164333.47</v>
      </c>
      <c r="H123" s="46">
        <f t="shared" si="7"/>
        <v>92.32947985735632</v>
      </c>
    </row>
    <row r="124" ht="11.25" customHeight="1"/>
    <row r="125" ht="16.5" customHeight="1" hidden="1" thickBot="1"/>
    <row r="126" ht="13.5" customHeight="1" hidden="1" thickBot="1"/>
    <row r="127" ht="12.75" customHeight="1"/>
    <row r="128" ht="16.5" customHeight="1"/>
    <row r="129" ht="17.25" customHeight="1"/>
    <row r="131" ht="16.5" customHeight="1"/>
    <row r="132" ht="18.75" customHeight="1"/>
    <row r="224" ht="18" customHeight="1"/>
  </sheetData>
  <sheetProtection/>
  <mergeCells count="5">
    <mergeCell ref="A6:H6"/>
    <mergeCell ref="A9:A10"/>
    <mergeCell ref="F9:F10"/>
    <mergeCell ref="B9:E9"/>
    <mergeCell ref="A8:B8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2014-05-04T13:57:29Z</cp:lastPrinted>
  <dcterms:created xsi:type="dcterms:W3CDTF">1996-10-08T23:32:33Z</dcterms:created>
  <dcterms:modified xsi:type="dcterms:W3CDTF">2014-05-04T13:58:03Z</dcterms:modified>
  <cp:category/>
  <cp:version/>
  <cp:contentType/>
  <cp:contentStatus/>
</cp:coreProperties>
</file>